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90土木建築局\040技術企画課\050_技術指導G\技術指導Ｇ\各種通知関係\2018.07災害関係通知\H301119遠隔地から建設資材・労働者を調達する場合の設計変更\08_実績変更対象費の割合R6.4(変更あり)\01_起案\"/>
    </mc:Choice>
  </mc:AlternateContent>
  <bookViews>
    <workbookView xWindow="0" yWindow="0" windowWidth="28800" windowHeight="12240"/>
  </bookViews>
  <sheets>
    <sheet name="様式1" sheetId="1" r:id="rId1"/>
    <sheet name="様式1-1" sheetId="2" r:id="rId2"/>
    <sheet name="様式1-2" sheetId="6" r:id="rId3"/>
    <sheet name="様式2" sheetId="4" r:id="rId4"/>
    <sheet name="様式2-1" sheetId="5" r:id="rId5"/>
    <sheet name="様式2-2" sheetId="7" r:id="rId6"/>
    <sheet name="様式2-3(1)" sheetId="8" r:id="rId7"/>
    <sheet name="様式2-3 (2)" sheetId="9" r:id="rId8"/>
    <sheet name="様式2-4" sheetId="10" r:id="rId9"/>
    <sheet name="様式2-5" sheetId="11" r:id="rId10"/>
    <sheet name="様式2-6(1)" sheetId="15" r:id="rId11"/>
    <sheet name="様式2-6 (2)" sheetId="18" r:id="rId12"/>
    <sheet name="様式2-6(3)" sheetId="17" r:id="rId13"/>
  </sheets>
  <calcPr calcId="162913"/>
</workbook>
</file>

<file path=xl/calcChain.xml><?xml version="1.0" encoding="utf-8"?>
<calcChain xmlns="http://schemas.openxmlformats.org/spreadsheetml/2006/main">
  <c r="H10" i="9" l="1"/>
  <c r="H9" i="9"/>
  <c r="H8" i="9"/>
  <c r="H7" i="9"/>
  <c r="G12" i="5" l="1"/>
  <c r="G11" i="5"/>
  <c r="G10" i="5"/>
  <c r="F33" i="10" l="1"/>
  <c r="F32" i="10"/>
  <c r="F31" i="10"/>
  <c r="F29" i="10"/>
  <c r="F28" i="10"/>
  <c r="F27" i="10"/>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10" i="15"/>
  <c r="C11" i="15"/>
  <c r="C12" i="15"/>
  <c r="C13" i="15"/>
  <c r="C14" i="15"/>
  <c r="C15" i="15"/>
  <c r="C9" i="18"/>
  <c r="C10" i="18"/>
  <c r="C11" i="18"/>
  <c r="C12" i="18"/>
  <c r="C13" i="18"/>
  <c r="C14" i="18"/>
  <c r="C15" i="18"/>
  <c r="C16" i="18"/>
  <c r="C17" i="18"/>
  <c r="C18" i="18"/>
  <c r="C19" i="18"/>
  <c r="C20" i="18"/>
  <c r="C7" i="18"/>
  <c r="C9" i="15"/>
  <c r="C8" i="15"/>
  <c r="C40" i="5"/>
  <c r="C41" i="5"/>
  <c r="C42" i="5"/>
  <c r="C8" i="5"/>
  <c r="C13" i="5"/>
  <c r="C15" i="5"/>
  <c r="C7" i="5"/>
  <c r="E71" i="18" l="1"/>
  <c r="H36" i="18"/>
  <c r="H35" i="18"/>
  <c r="H34" i="18"/>
  <c r="H33" i="18"/>
  <c r="H25" i="18"/>
  <c r="H24" i="18"/>
  <c r="H23" i="18"/>
  <c r="H31" i="18" s="1"/>
  <c r="H8" i="18"/>
  <c r="H7" i="18"/>
  <c r="E138" i="9"/>
  <c r="H25" i="9"/>
  <c r="H24" i="9"/>
  <c r="H23" i="9"/>
  <c r="H47" i="18" l="1"/>
  <c r="H21" i="18"/>
  <c r="H48" i="18" s="1"/>
  <c r="H31" i="9"/>
  <c r="G24" i="2"/>
  <c r="F37" i="17" l="1"/>
  <c r="E166" i="15"/>
  <c r="G44" i="15"/>
  <c r="G43" i="15"/>
  <c r="G42" i="15"/>
  <c r="G41" i="15"/>
  <c r="G30" i="15"/>
  <c r="G29" i="15"/>
  <c r="G28" i="15"/>
  <c r="G18" i="15"/>
  <c r="G26" i="15" s="1"/>
  <c r="G9" i="15"/>
  <c r="G8" i="15"/>
  <c r="E169" i="8"/>
  <c r="G18" i="8"/>
  <c r="G53" i="15" l="1"/>
  <c r="G39" i="15"/>
  <c r="G16" i="15"/>
  <c r="G54" i="15" s="1"/>
  <c r="E99" i="7"/>
  <c r="E100" i="7" s="1"/>
  <c r="E98" i="7"/>
  <c r="C73" i="7"/>
  <c r="G44" i="8"/>
  <c r="G43" i="8"/>
  <c r="G42" i="8"/>
  <c r="G41" i="8"/>
  <c r="E45" i="11"/>
  <c r="F25" i="10"/>
  <c r="F24" i="10"/>
  <c r="F23" i="10"/>
  <c r="G7" i="2"/>
  <c r="H36" i="9"/>
  <c r="H35" i="9"/>
  <c r="H34" i="9"/>
  <c r="H33" i="9"/>
  <c r="G26" i="8"/>
  <c r="G30" i="8"/>
  <c r="G29" i="8"/>
  <c r="G28" i="8"/>
  <c r="G27" i="7"/>
  <c r="G26" i="7"/>
  <c r="C85" i="7" s="1"/>
  <c r="G6" i="7"/>
  <c r="G25" i="7"/>
  <c r="G24" i="6"/>
  <c r="G6" i="6"/>
  <c r="G15" i="5"/>
  <c r="G7" i="5"/>
  <c r="G39" i="8" l="1"/>
  <c r="G53" i="8"/>
  <c r="E10" i="4"/>
  <c r="F38" i="10"/>
  <c r="E11" i="4"/>
  <c r="G43" i="5"/>
  <c r="H47" i="9"/>
  <c r="E12" i="4"/>
  <c r="G39" i="2"/>
  <c r="H21" i="9"/>
  <c r="G16" i="8"/>
  <c r="G39" i="7"/>
  <c r="E7" i="4" s="1"/>
  <c r="G39" i="6"/>
  <c r="E7" i="1" s="1"/>
  <c r="E6" i="4"/>
  <c r="G54" i="8" l="1"/>
  <c r="H48" i="9"/>
  <c r="E8" i="4" s="1"/>
  <c r="E9" i="4" s="1"/>
  <c r="E13" i="4" s="1"/>
  <c r="E6" i="1"/>
</calcChain>
</file>

<file path=xl/comments1.xml><?xml version="1.0" encoding="utf-8"?>
<comments xmlns="http://schemas.openxmlformats.org/spreadsheetml/2006/main">
  <authors>
    <author>広島県</author>
  </authors>
  <commentList>
    <comment ref="E5" authorId="0" shapeId="0">
      <text>
        <r>
          <rPr>
            <sz val="9"/>
            <color indexed="81"/>
            <rFont val="ＭＳ 明朝"/>
            <family val="1"/>
            <charset val="128"/>
          </rPr>
          <t>計画計上額は，借上費及び宿泊費のみで税抜で入力する。
月当たりの借上費及び１泊当たりの宿泊費を確認するものであり，宿泊日数や宿泊人数は概数でよい。</t>
        </r>
      </text>
    </comment>
  </commentList>
</comments>
</file>

<file path=xl/comments10.xml><?xml version="1.0" encoding="utf-8"?>
<comments xmlns="http://schemas.openxmlformats.org/spreadsheetml/2006/main">
  <authors>
    <author>広島県</author>
  </authors>
  <commentList>
    <comment ref="F7" authorId="0" shapeId="0">
      <text>
        <r>
          <rPr>
            <sz val="9"/>
            <color indexed="81"/>
            <rFont val="ＭＳ 明朝"/>
            <family val="1"/>
            <charset val="128"/>
          </rPr>
          <t>通勤手当として，
会社が労働者に支払ったことがわかる資料を
添付する。（例19）</t>
        </r>
      </text>
    </comment>
    <comment ref="F20" authorId="0" shapeId="0">
      <text>
        <r>
          <rPr>
            <sz val="9"/>
            <color indexed="81"/>
            <rFont val="ＭＳ 明朝"/>
            <family val="1"/>
            <charset val="128"/>
          </rPr>
          <t>現金支払いの場合，領収書の写しを添付する。
ETCの場合は，ETC利用照会サービスで利用証明書を印刷し，添付する。(例20)
消費税相当額を割り戻した金額を入力する。</t>
        </r>
      </text>
    </comment>
    <comment ref="C68" authorId="0" shapeId="0">
      <text>
        <r>
          <rPr>
            <sz val="9"/>
            <color indexed="81"/>
            <rFont val="ＭＳ 明朝"/>
            <family val="1"/>
            <charset val="128"/>
          </rPr>
          <t>本人が費用を受領したことがわかる
資料の写しを添付する。
様式は任意です。また，振込を行ったことが
わかる資料の写しでもよい。</t>
        </r>
      </text>
    </comment>
  </commentList>
</comments>
</file>

<file path=xl/comments2.xml><?xml version="1.0" encoding="utf-8"?>
<comments xmlns="http://schemas.openxmlformats.org/spreadsheetml/2006/main">
  <authors>
    <author>広島県</author>
  </authors>
  <commentList>
    <comment ref="G7" authorId="0" shapeId="0">
      <text>
        <r>
          <rPr>
            <sz val="9"/>
            <color indexed="81"/>
            <rFont val="ＭＳ 明朝"/>
            <family val="1"/>
            <charset val="128"/>
          </rPr>
          <t>賃貸契約書の写しなど借上単価が
わかる資料を添付する。（例1）</t>
        </r>
      </text>
    </comment>
    <comment ref="G15" authorId="0" shapeId="0">
      <text>
        <r>
          <rPr>
            <sz val="9"/>
            <color indexed="81"/>
            <rFont val="ＭＳ 明朝"/>
            <family val="1"/>
            <charset val="128"/>
          </rPr>
          <t>月極駐車場を契約するなど
アパート借上費に含まれない
場合に入力する。賃貸契約書の
写しなどを添付する。(例2)</t>
        </r>
      </text>
    </comment>
    <comment ref="G19" authorId="0" shapeId="0">
      <text>
        <r>
          <rPr>
            <sz val="9"/>
            <color indexed="81"/>
            <rFont val="ＭＳ 明朝"/>
            <family val="1"/>
            <charset val="128"/>
          </rPr>
          <t>使用量の内訳がわかる資料と
住所が記載された領収書又は請求書等を添付する。(例3)</t>
        </r>
      </text>
    </comment>
    <comment ref="C80" authorId="0" shapeId="0">
      <text>
        <r>
          <rPr>
            <sz val="9"/>
            <color indexed="81"/>
            <rFont val="ＭＳ 明朝"/>
            <family val="1"/>
            <charset val="128"/>
          </rPr>
          <t>「賃料」，「共益費」，「駐車場」，「敷金」，「礼金」，
に係る費用が対象です。
その他，「清掃料」，「保証料」，「事務手続料」
も対象です。</t>
        </r>
      </text>
    </comment>
    <comment ref="D90" authorId="0" shapeId="0">
      <text>
        <r>
          <rPr>
            <sz val="9"/>
            <color indexed="81"/>
            <rFont val="ＭＳ 明朝"/>
            <family val="1"/>
            <charset val="128"/>
          </rPr>
          <t>個人で契約した物件は証明書類として認められない。
また，契約書に口座番号などが書かれている場合は黒塗りで
よい。</t>
        </r>
      </text>
    </comment>
    <comment ref="F105" authorId="0" shapeId="0">
      <text>
        <r>
          <rPr>
            <sz val="9"/>
            <color indexed="81"/>
            <rFont val="ＭＳ 明朝"/>
            <family val="1"/>
            <charset val="128"/>
          </rPr>
          <t>内訳に合わせて，使用者が対象工事に
従事していることがわかる資料を
添付してください。</t>
        </r>
      </text>
    </comment>
    <comment ref="C119" authorId="0" shapeId="0">
      <text>
        <r>
          <rPr>
            <sz val="9"/>
            <color indexed="81"/>
            <rFont val="ＭＳ 明朝"/>
            <family val="1"/>
            <charset val="128"/>
          </rPr>
          <t>領収証に住所が記載されていない場合は賃貸契約書の
写しなどを添付する。
口座引き落としなどの場合は引き落とされたことが
わかる資料を添付する。</t>
        </r>
      </text>
    </comment>
  </commentList>
</comments>
</file>

<file path=xl/comments3.xml><?xml version="1.0" encoding="utf-8"?>
<comments xmlns="http://schemas.openxmlformats.org/spreadsheetml/2006/main">
  <authors>
    <author>広島県</author>
  </authors>
  <commentList>
    <comment ref="G6" authorId="0" shapeId="0">
      <text>
        <r>
          <rPr>
            <sz val="9"/>
            <color indexed="81"/>
            <rFont val="ＭＳ 明朝"/>
            <family val="1"/>
            <charset val="128"/>
          </rPr>
          <t>領収書などの資料を添付する。
(例3，例4)
領収書で内訳がわからない場合は，
任意様式で内訳表を作成する。</t>
        </r>
      </text>
    </comment>
    <comment ref="F26" authorId="0" shapeId="0">
      <text>
        <r>
          <rPr>
            <sz val="9"/>
            <color indexed="81"/>
            <rFont val="ＭＳ 明朝"/>
            <family val="1"/>
            <charset val="128"/>
          </rPr>
          <t>時期により1泊当たり宿泊費が
変わる場合は分けて入力する</t>
        </r>
      </text>
    </comment>
    <comment ref="B69" authorId="0" shapeId="0">
      <text>
        <r>
          <rPr>
            <sz val="9"/>
            <color indexed="81"/>
            <rFont val="ＭＳ 明朝"/>
            <family val="1"/>
            <charset val="128"/>
          </rPr>
          <t>朝食と夕食を除く宿泊費であることを
宿泊施設に明記してもらう。
食事代を除く領収書の発行が難しい場合は，控除すべき食事代がわかる資料を宿泊施設から発行してもらい，添付する。</t>
        </r>
      </text>
    </comment>
    <comment ref="F97" authorId="0" shapeId="0">
      <text>
        <r>
          <rPr>
            <sz val="9"/>
            <color indexed="81"/>
            <rFont val="ＭＳ 明朝"/>
            <family val="1"/>
            <charset val="128"/>
          </rPr>
          <t>領収書の内訳に合わせて，
宿泊者が対象工事へ従事して
いることが確認できる資料を
添付する。</t>
        </r>
      </text>
    </comment>
  </commentList>
</comments>
</file>

<file path=xl/comments4.xml><?xml version="1.0" encoding="utf-8"?>
<comments xmlns="http://schemas.openxmlformats.org/spreadsheetml/2006/main">
  <authors>
    <author>広島県</author>
  </authors>
  <commentList>
    <comment ref="G8" authorId="0" shapeId="0">
      <text>
        <r>
          <rPr>
            <sz val="9"/>
            <color indexed="81"/>
            <rFont val="ＭＳ 明朝"/>
            <family val="1"/>
            <charset val="128"/>
          </rPr>
          <t>運転手の賃金がわかる資料を添付する。（例5）
運転手とは，送迎のために雇用・契約したものをいう。</t>
        </r>
      </text>
    </comment>
    <comment ref="G18" authorId="0" shapeId="0">
      <text>
        <r>
          <rPr>
            <sz val="9"/>
            <color indexed="81"/>
            <rFont val="ＭＳ 明朝"/>
            <family val="1"/>
            <charset val="128"/>
          </rPr>
          <t>車両のリース契約書の写しなどを添付する。(例6)
日割りが可能なものは日割りの賃借単価を入力する。(賃料の最低保証日数がある場合は借りた日数に関わらず最低保証日数の賃料を計上する。)</t>
        </r>
      </text>
    </comment>
    <comment ref="G28" authorId="0" shapeId="0">
      <text>
        <r>
          <rPr>
            <sz val="9"/>
            <color indexed="81"/>
            <rFont val="ＭＳ 明朝"/>
            <family val="1"/>
            <charset val="128"/>
          </rPr>
          <t>給油所での領収書を添付する。(例7)
軽油税及び消費税込みの金額から
消費税相当額を割り戻した金額を入力する。</t>
        </r>
      </text>
    </comment>
    <comment ref="G41" authorId="0" shapeId="0">
      <text>
        <r>
          <rPr>
            <sz val="9"/>
            <color indexed="81"/>
            <rFont val="ＭＳ 明朝"/>
            <family val="1"/>
            <charset val="128"/>
          </rPr>
          <t>領収書を添付する。(例8)
ETCの場合は，
ETC利用照会サービスで
利用証明書を印刷し，添付する。</t>
        </r>
      </text>
    </comment>
    <comment ref="B133" authorId="0" shapeId="0">
      <text>
        <r>
          <rPr>
            <sz val="9"/>
            <color indexed="81"/>
            <rFont val="ＭＳ 明朝"/>
            <family val="1"/>
            <charset val="128"/>
          </rPr>
          <t>労働者が運転手を兼務する場合は，
対象外とする。
燃料消費量は，概数で構わない。</t>
        </r>
      </text>
    </comment>
    <comment ref="B163" authorId="0" shapeId="0">
      <text>
        <r>
          <rPr>
            <sz val="9"/>
            <color indexed="81"/>
            <rFont val="ＭＳ 明朝"/>
            <family val="1"/>
            <charset val="128"/>
          </rPr>
          <t>燃料消費量及び距離と給油量を
確認し，大きくかけ離れていない
ことを確認する。</t>
        </r>
      </text>
    </comment>
    <comment ref="B172" authorId="0" shapeId="0">
      <text>
        <r>
          <rPr>
            <sz val="9"/>
            <color indexed="81"/>
            <rFont val="ＭＳ 明朝"/>
            <family val="1"/>
            <charset val="128"/>
          </rPr>
          <t>領収書や証明書が精算までに
用意できない場合は対象外と
なるので，注意する。</t>
        </r>
      </text>
    </comment>
  </commentList>
</comments>
</file>

<file path=xl/comments5.xml><?xml version="1.0" encoding="utf-8"?>
<comments xmlns="http://schemas.openxmlformats.org/spreadsheetml/2006/main">
  <authors>
    <author>広島県</author>
  </authors>
  <commentList>
    <comment ref="H7" authorId="0" shapeId="0">
      <text>
        <r>
          <rPr>
            <sz val="9"/>
            <color indexed="81"/>
            <rFont val="ＭＳ 明朝"/>
            <family val="1"/>
            <charset val="128"/>
          </rPr>
          <t>作業日報の写しを添付する。
なお，距離がわかる資料は提示でよい。
車両損料単価は，35円／kmとする。</t>
        </r>
      </text>
    </comment>
    <comment ref="H23" authorId="0" shapeId="0">
      <text>
        <r>
          <rPr>
            <sz val="9"/>
            <color indexed="81"/>
            <rFont val="ＭＳ 明朝"/>
            <family val="1"/>
            <charset val="128"/>
          </rPr>
          <t>給油所での領収書を添付する。(例9)</t>
        </r>
      </text>
    </comment>
    <comment ref="H33" authorId="0" shapeId="0">
      <text>
        <r>
          <rPr>
            <sz val="9"/>
            <color indexed="81"/>
            <rFont val="ＭＳ 明朝"/>
            <family val="1"/>
            <charset val="128"/>
          </rPr>
          <t>現金支払いの場合，領収書を添付する。
ETCの場合は，ETC利用照会サービスで利用証明書を印刷し，添付する。(例10)
消費税相当額を割り戻した金額を入力する。</t>
        </r>
      </text>
    </comment>
    <comment ref="B132" authorId="0" shapeId="0">
      <text>
        <r>
          <rPr>
            <sz val="9"/>
            <color indexed="81"/>
            <rFont val="ＭＳ 明朝"/>
            <family val="1"/>
            <charset val="128"/>
          </rPr>
          <t>燃料消費量，距離，給油量を
確認し，大きくかけ離れていない
ことを確認する。</t>
        </r>
      </text>
    </comment>
  </commentList>
</comments>
</file>

<file path=xl/comments6.xml><?xml version="1.0" encoding="utf-8"?>
<comments xmlns="http://schemas.openxmlformats.org/spreadsheetml/2006/main">
  <authors>
    <author>広島県</author>
  </authors>
  <commentList>
    <comment ref="F6" authorId="0" shapeId="0">
      <text>
        <r>
          <rPr>
            <sz val="9"/>
            <color indexed="81"/>
            <rFont val="ＭＳ 明朝"/>
            <family val="1"/>
            <charset val="128"/>
          </rPr>
          <t>赴任旅費として，
会社が労働者に支払ったことが
わかる資料を添付する。（例11）</t>
        </r>
      </text>
    </comment>
    <comment ref="F23" authorId="0" shapeId="0">
      <text>
        <r>
          <rPr>
            <sz val="9"/>
            <color indexed="81"/>
            <rFont val="ＭＳ 明朝"/>
            <family val="1"/>
            <charset val="128"/>
          </rPr>
          <t>帰省旅費として，
会社が労働者に支払ったことが
わかる資料を添付する。(例12)</t>
        </r>
      </text>
    </comment>
    <comment ref="C68" authorId="0" shapeId="0">
      <text>
        <r>
          <rPr>
            <sz val="9"/>
            <color indexed="81"/>
            <rFont val="ＭＳ 明朝"/>
            <family val="1"/>
            <charset val="128"/>
          </rPr>
          <t>本人が費用を受領したことがわかる
資料を添付する。
様式は任意です。また，振込を行ったことが
わかる資料でもよい。</t>
        </r>
      </text>
    </comment>
    <comment ref="C83" authorId="0" shapeId="0">
      <text>
        <r>
          <rPr>
            <sz val="9"/>
            <color indexed="81"/>
            <rFont val="ＭＳ 明朝"/>
            <family val="1"/>
            <charset val="128"/>
          </rPr>
          <t>本人が費用を受領したことがわかる
資料を添付する。
様式は任意です。また，振込を行ったことが
わかる資料でもよい。</t>
        </r>
      </text>
    </comment>
  </commentList>
</comments>
</file>

<file path=xl/comments7.xml><?xml version="1.0" encoding="utf-8"?>
<comments xmlns="http://schemas.openxmlformats.org/spreadsheetml/2006/main">
  <authors>
    <author>広島県</author>
  </authors>
  <commentList>
    <comment ref="E6" authorId="0" shapeId="0">
      <text>
        <r>
          <rPr>
            <sz val="9"/>
            <color indexed="81"/>
            <rFont val="ＭＳ 明朝"/>
            <family val="1"/>
            <charset val="128"/>
          </rPr>
          <t>留意点から対象工事を確認し，社内規定や社則により食事補助が支払える場合は，会社が食事補助を支払ったことがわかる資料を添付する。</t>
        </r>
      </text>
    </comment>
  </commentList>
</comments>
</file>

<file path=xl/comments8.xml><?xml version="1.0" encoding="utf-8"?>
<comments xmlns="http://schemas.openxmlformats.org/spreadsheetml/2006/main">
  <authors>
    <author>広島県</author>
  </authors>
  <commentList>
    <comment ref="G8" authorId="0" shapeId="0">
      <text>
        <r>
          <rPr>
            <sz val="9"/>
            <color indexed="81"/>
            <rFont val="ＭＳ 明朝"/>
            <family val="1"/>
            <charset val="128"/>
          </rPr>
          <t>運転手の賃金がわかる資料を添付する。（例13）
運転手とは，通勤のために雇用したものをいう。</t>
        </r>
      </text>
    </comment>
    <comment ref="G18" authorId="0" shapeId="0">
      <text>
        <r>
          <rPr>
            <sz val="9"/>
            <color indexed="81"/>
            <rFont val="ＭＳ 明朝"/>
            <family val="1"/>
            <charset val="128"/>
          </rPr>
          <t>車両のリース契約書の写しなどを添付する。(例14)
日割りが可能なものは日割り賃借単価を入力する。</t>
        </r>
      </text>
    </comment>
    <comment ref="G28" authorId="0" shapeId="0">
      <text>
        <r>
          <rPr>
            <sz val="9"/>
            <color indexed="81"/>
            <rFont val="ＭＳ 明朝"/>
            <family val="1"/>
            <charset val="128"/>
          </rPr>
          <t>給油所での領収書の写しを添付する。(例15)
軽油税及び消費税込みの金額から
消費税相当額を割り戻した金額を入力する。</t>
        </r>
      </text>
    </comment>
    <comment ref="G41" authorId="0" shapeId="0">
      <text>
        <r>
          <rPr>
            <sz val="9"/>
            <color indexed="81"/>
            <rFont val="ＭＳ 明朝"/>
            <family val="1"/>
            <charset val="128"/>
          </rPr>
          <t>領収書の写しを添付する。
ETCの場合は，
ETC利用照会サービスで利用証明書を印刷し，
添付する。(例16)
消費税相当額を割り戻した金額を入力する。</t>
        </r>
      </text>
    </comment>
    <comment ref="B131" authorId="0" shapeId="0">
      <text>
        <r>
          <rPr>
            <sz val="9"/>
            <color indexed="81"/>
            <rFont val="ＭＳ 明朝"/>
            <family val="1"/>
            <charset val="128"/>
          </rPr>
          <t>労働者が運転手を兼務する場合は，
対象外とする。
燃料消費量は，概数量でよい。</t>
        </r>
      </text>
    </comment>
    <comment ref="B161" authorId="0" shapeId="0">
      <text>
        <r>
          <rPr>
            <sz val="9"/>
            <color indexed="81"/>
            <rFont val="ＭＳ 明朝"/>
            <family val="1"/>
            <charset val="128"/>
          </rPr>
          <t>燃料消費量及び距離と給油量を
確認し，大きくかけ離れていない
ことを確認する。</t>
        </r>
      </text>
    </comment>
    <comment ref="B169" authorId="0" shapeId="0">
      <text>
        <r>
          <rPr>
            <sz val="9"/>
            <color indexed="81"/>
            <rFont val="ＭＳ 明朝"/>
            <family val="1"/>
            <charset val="128"/>
          </rPr>
          <t>領収証や証明書が精算までに
用意できない場合は対象外と
なるので，注意する。</t>
        </r>
      </text>
    </comment>
  </commentList>
</comments>
</file>

<file path=xl/comments9.xml><?xml version="1.0" encoding="utf-8"?>
<comments xmlns="http://schemas.openxmlformats.org/spreadsheetml/2006/main">
  <authors>
    <author>広島県</author>
  </authors>
  <commentList>
    <comment ref="H7" authorId="0" shapeId="0">
      <text>
        <r>
          <rPr>
            <sz val="9"/>
            <color indexed="81"/>
            <rFont val="ＭＳ 明朝"/>
            <family val="1"/>
            <charset val="128"/>
          </rPr>
          <t>作業日報の写しを添付する。
なお，距離がわかる資料は提示でよい。
車両損料単価は，35円とする。</t>
        </r>
      </text>
    </comment>
    <comment ref="H23" authorId="0" shapeId="0">
      <text>
        <r>
          <rPr>
            <sz val="9"/>
            <color indexed="81"/>
            <rFont val="ＭＳ 明朝"/>
            <family val="1"/>
            <charset val="128"/>
          </rPr>
          <t>給油所での領収証の写しを添付する。(例17)
軽油税及び消費税込みの金額から
消費税相当額を割り戻した金額を入力する。</t>
        </r>
      </text>
    </comment>
    <comment ref="H33" authorId="0" shapeId="0">
      <text>
        <r>
          <rPr>
            <sz val="9"/>
            <color indexed="81"/>
            <rFont val="ＭＳ 明朝"/>
            <family val="1"/>
            <charset val="128"/>
          </rPr>
          <t>現金支払いの場合，領収証の写しを添付する。
ETCの場合は，ETC利用照会サービスで
利用証明書を印刷し，添付する。(例18)
消費税相当額を割り戻した金額を入力する。</t>
        </r>
      </text>
    </comment>
    <comment ref="B65" authorId="0" shapeId="0">
      <text>
        <r>
          <rPr>
            <sz val="9"/>
            <color indexed="81"/>
            <rFont val="ＭＳ 明朝"/>
            <family val="1"/>
            <charset val="128"/>
          </rPr>
          <t>燃料消費量及び距離と給油量を
確認し，大きくかけ離れていない
ことを確認する。</t>
        </r>
      </text>
    </comment>
  </commentList>
</comments>
</file>

<file path=xl/sharedStrings.xml><?xml version="1.0" encoding="utf-8"?>
<sst xmlns="http://schemas.openxmlformats.org/spreadsheetml/2006/main" count="857" uniqueCount="399">
  <si>
    <t>様式1</t>
    <rPh sb="0" eb="2">
      <t>ヨウシキ</t>
    </rPh>
    <phoneticPr fontId="1"/>
  </si>
  <si>
    <t>費目</t>
    <rPh sb="0" eb="2">
      <t>ヒモク</t>
    </rPh>
    <phoneticPr fontId="1"/>
  </si>
  <si>
    <t>費用</t>
    <rPh sb="0" eb="2">
      <t>ヒヨウ</t>
    </rPh>
    <phoneticPr fontId="1"/>
  </si>
  <si>
    <t>内容</t>
    <rPh sb="0" eb="2">
      <t>ナイヨウ</t>
    </rPh>
    <phoneticPr fontId="1"/>
  </si>
  <si>
    <t>計画計上額</t>
    <rPh sb="0" eb="2">
      <t>ケイカク</t>
    </rPh>
    <rPh sb="2" eb="4">
      <t>ケイジョウ</t>
    </rPh>
    <rPh sb="4" eb="5">
      <t>ガク</t>
    </rPh>
    <phoneticPr fontId="1"/>
  </si>
  <si>
    <t>共通仮設費</t>
    <rPh sb="0" eb="2">
      <t>キョウツウ</t>
    </rPh>
    <rPh sb="2" eb="4">
      <t>カセツ</t>
    </rPh>
    <rPh sb="4" eb="5">
      <t>ヒ</t>
    </rPh>
    <phoneticPr fontId="1"/>
  </si>
  <si>
    <t>営繕費</t>
    <rPh sb="0" eb="2">
      <t>エイゼン</t>
    </rPh>
    <rPh sb="2" eb="3">
      <t>ヒ</t>
    </rPh>
    <phoneticPr fontId="1"/>
  </si>
  <si>
    <t>借上費</t>
    <rPh sb="0" eb="2">
      <t>カリア</t>
    </rPh>
    <rPh sb="2" eb="3">
      <t>ヒ</t>
    </rPh>
    <phoneticPr fontId="1"/>
  </si>
  <si>
    <t>労働者宿舎等の敷地借上げに要する地代及び労働者宿舎等を建築する代わりに貸しビル，マンション，民家等を長期借上げする場合に要する費用</t>
    <rPh sb="0" eb="3">
      <t>ロウドウシャ</t>
    </rPh>
    <rPh sb="3" eb="5">
      <t>シュクシャ</t>
    </rPh>
    <rPh sb="5" eb="6">
      <t>トウ</t>
    </rPh>
    <rPh sb="7" eb="9">
      <t>シキチ</t>
    </rPh>
    <rPh sb="9" eb="11">
      <t>カリア</t>
    </rPh>
    <rPh sb="13" eb="14">
      <t>ヨウ</t>
    </rPh>
    <rPh sb="16" eb="18">
      <t>チダイ</t>
    </rPh>
    <rPh sb="18" eb="19">
      <t>オヨ</t>
    </rPh>
    <rPh sb="20" eb="23">
      <t>ロウドウシャ</t>
    </rPh>
    <rPh sb="23" eb="25">
      <t>シュクシャ</t>
    </rPh>
    <rPh sb="25" eb="26">
      <t>トウ</t>
    </rPh>
    <rPh sb="27" eb="29">
      <t>ケンチク</t>
    </rPh>
    <rPh sb="31" eb="32">
      <t>カ</t>
    </rPh>
    <rPh sb="35" eb="36">
      <t>カ</t>
    </rPh>
    <rPh sb="46" eb="48">
      <t>ミンカ</t>
    </rPh>
    <rPh sb="48" eb="49">
      <t>トウ</t>
    </rPh>
    <rPh sb="50" eb="52">
      <t>チョウキ</t>
    </rPh>
    <rPh sb="52" eb="54">
      <t>カリア</t>
    </rPh>
    <rPh sb="57" eb="59">
      <t>バアイ</t>
    </rPh>
    <rPh sb="60" eb="61">
      <t>ヨウ</t>
    </rPh>
    <rPh sb="63" eb="65">
      <t>ヒヨウ</t>
    </rPh>
    <phoneticPr fontId="1"/>
  </si>
  <si>
    <t>宿泊費</t>
    <rPh sb="0" eb="3">
      <t>シュクハクヒ</t>
    </rPh>
    <phoneticPr fontId="1"/>
  </si>
  <si>
    <t>労働者が，旅館，ホテル等に宿泊する場合に要する費用</t>
    <rPh sb="0" eb="3">
      <t>ロウドウシャ</t>
    </rPh>
    <rPh sb="5" eb="7">
      <t>リョカン</t>
    </rPh>
    <rPh sb="11" eb="12">
      <t>トウ</t>
    </rPh>
    <rPh sb="13" eb="15">
      <t>シュクハク</t>
    </rPh>
    <rPh sb="17" eb="19">
      <t>バアイ</t>
    </rPh>
    <rPh sb="20" eb="21">
      <t>ヨウ</t>
    </rPh>
    <rPh sb="23" eb="25">
      <t>ヒヨウ</t>
    </rPh>
    <phoneticPr fontId="1"/>
  </si>
  <si>
    <t>労働者送迎費</t>
    <rPh sb="0" eb="3">
      <t>ロウドウシャ</t>
    </rPh>
    <rPh sb="3" eb="5">
      <t>ソウゲイ</t>
    </rPh>
    <rPh sb="5" eb="6">
      <t>ヒ</t>
    </rPh>
    <phoneticPr fontId="1"/>
  </si>
  <si>
    <t>労働者をマイクロバス等で日々当該現場に送迎輸送(水上輸送を含む)をするために要する費用(運転賃金，車両損料，燃料費等含む)</t>
    <rPh sb="0" eb="3">
      <t>ロウドウシャ</t>
    </rPh>
    <rPh sb="10" eb="11">
      <t>トウ</t>
    </rPh>
    <rPh sb="12" eb="14">
      <t>ヒビ</t>
    </rPh>
    <rPh sb="14" eb="16">
      <t>トウガイ</t>
    </rPh>
    <rPh sb="16" eb="18">
      <t>ゲンバ</t>
    </rPh>
    <rPh sb="19" eb="21">
      <t>ソウゲイ</t>
    </rPh>
    <rPh sb="21" eb="23">
      <t>ユソウ</t>
    </rPh>
    <rPh sb="24" eb="26">
      <t>スイジョウ</t>
    </rPh>
    <rPh sb="26" eb="28">
      <t>ユソウ</t>
    </rPh>
    <rPh sb="29" eb="30">
      <t>フク</t>
    </rPh>
    <rPh sb="38" eb="39">
      <t>ヨウ</t>
    </rPh>
    <rPh sb="41" eb="43">
      <t>ヒヨウ</t>
    </rPh>
    <rPh sb="44" eb="46">
      <t>ウンテン</t>
    </rPh>
    <rPh sb="46" eb="48">
      <t>チンギン</t>
    </rPh>
    <rPh sb="49" eb="51">
      <t>シャリョウ</t>
    </rPh>
    <rPh sb="51" eb="53">
      <t>ソンリョウ</t>
    </rPh>
    <rPh sb="54" eb="57">
      <t>ネンリョウヒ</t>
    </rPh>
    <rPh sb="57" eb="58">
      <t>トウ</t>
    </rPh>
    <rPh sb="58" eb="59">
      <t>フク</t>
    </rPh>
    <phoneticPr fontId="1"/>
  </si>
  <si>
    <t>小計</t>
    <rPh sb="0" eb="2">
      <t>ショウケイ</t>
    </rPh>
    <phoneticPr fontId="1"/>
  </si>
  <si>
    <t>現場管理費</t>
    <rPh sb="0" eb="2">
      <t>ゲンバ</t>
    </rPh>
    <rPh sb="2" eb="5">
      <t>カンリヒ</t>
    </rPh>
    <phoneticPr fontId="1"/>
  </si>
  <si>
    <t>募集及び解散に要する費用</t>
    <rPh sb="0" eb="2">
      <t>ボシュウ</t>
    </rPh>
    <rPh sb="2" eb="3">
      <t>オヨ</t>
    </rPh>
    <rPh sb="4" eb="6">
      <t>カイサン</t>
    </rPh>
    <rPh sb="7" eb="8">
      <t>ヨウ</t>
    </rPh>
    <rPh sb="10" eb="12">
      <t>ヒヨウ</t>
    </rPh>
    <phoneticPr fontId="1"/>
  </si>
  <si>
    <t>賃金以外の食事，通勤等に要する費用</t>
    <rPh sb="0" eb="2">
      <t>チンギン</t>
    </rPh>
    <rPh sb="2" eb="4">
      <t>イガイ</t>
    </rPh>
    <rPh sb="5" eb="7">
      <t>ショクジ</t>
    </rPh>
    <rPh sb="8" eb="10">
      <t>ツウキン</t>
    </rPh>
    <rPh sb="10" eb="11">
      <t>トウ</t>
    </rPh>
    <rPh sb="12" eb="13">
      <t>ヨウ</t>
    </rPh>
    <rPh sb="15" eb="17">
      <t>ヒヨウ</t>
    </rPh>
    <phoneticPr fontId="1"/>
  </si>
  <si>
    <t>合計</t>
    <rPh sb="0" eb="2">
      <t>ゴウケイ</t>
    </rPh>
    <phoneticPr fontId="1"/>
  </si>
  <si>
    <t>※費用は，すべて税抜価格とする。</t>
    <rPh sb="1" eb="3">
      <t>ヒヨウ</t>
    </rPh>
    <rPh sb="8" eb="9">
      <t>ゼイ</t>
    </rPh>
    <rPh sb="9" eb="10">
      <t>ヌ</t>
    </rPh>
    <rPh sb="10" eb="12">
      <t>カカク</t>
    </rPh>
    <phoneticPr fontId="1"/>
  </si>
  <si>
    <t>労務
管理費</t>
    <rPh sb="0" eb="2">
      <t>ロウム</t>
    </rPh>
    <rPh sb="3" eb="5">
      <t>カンリ</t>
    </rPh>
    <rPh sb="5" eb="6">
      <t>ヒ</t>
    </rPh>
    <phoneticPr fontId="1"/>
  </si>
  <si>
    <t>実績変更対象費に関する実施計画書</t>
    <rPh sb="0" eb="2">
      <t>ジッセキ</t>
    </rPh>
    <rPh sb="2" eb="4">
      <t>ヘンコウ</t>
    </rPh>
    <rPh sb="4" eb="6">
      <t>タイショウ</t>
    </rPh>
    <rPh sb="6" eb="7">
      <t>ヒ</t>
    </rPh>
    <rPh sb="8" eb="9">
      <t>カン</t>
    </rPh>
    <rPh sb="11" eb="13">
      <t>ジッシ</t>
    </rPh>
    <rPh sb="13" eb="16">
      <t>ケイカクショ</t>
    </rPh>
    <phoneticPr fontId="1"/>
  </si>
  <si>
    <t>実績変更対象費に関する実績報告書</t>
    <rPh sb="0" eb="2">
      <t>ジッセキ</t>
    </rPh>
    <rPh sb="2" eb="4">
      <t>ヘンコウ</t>
    </rPh>
    <rPh sb="4" eb="6">
      <t>タイショウ</t>
    </rPh>
    <rPh sb="6" eb="7">
      <t>ヒ</t>
    </rPh>
    <rPh sb="8" eb="9">
      <t>カン</t>
    </rPh>
    <rPh sb="11" eb="13">
      <t>ジッセキ</t>
    </rPh>
    <rPh sb="13" eb="16">
      <t>ホウコクショ</t>
    </rPh>
    <phoneticPr fontId="1"/>
  </si>
  <si>
    <t>様式2</t>
    <rPh sb="0" eb="2">
      <t>ヨウシキ</t>
    </rPh>
    <phoneticPr fontId="1"/>
  </si>
  <si>
    <t>実績計上額</t>
    <rPh sb="0" eb="2">
      <t>ジッセキ</t>
    </rPh>
    <rPh sb="2" eb="4">
      <t>ケイジョウ</t>
    </rPh>
    <rPh sb="4" eb="5">
      <t>ガク</t>
    </rPh>
    <phoneticPr fontId="1"/>
  </si>
  <si>
    <t>様式1-1</t>
    <rPh sb="0" eb="2">
      <t>ヨウシキ</t>
    </rPh>
    <phoneticPr fontId="1"/>
  </si>
  <si>
    <t>借上費集計表(計画)</t>
    <rPh sb="0" eb="2">
      <t>カリア</t>
    </rPh>
    <rPh sb="2" eb="3">
      <t>ヒ</t>
    </rPh>
    <rPh sb="3" eb="6">
      <t>シュウケイヒョウ</t>
    </rPh>
    <rPh sb="7" eb="9">
      <t>ケイカク</t>
    </rPh>
    <phoneticPr fontId="1"/>
  </si>
  <si>
    <t>数量</t>
    <rPh sb="0" eb="2">
      <t>スウリョウ</t>
    </rPh>
    <phoneticPr fontId="1"/>
  </si>
  <si>
    <t>(単位：部屋)</t>
    <rPh sb="1" eb="3">
      <t>タンイ</t>
    </rPh>
    <rPh sb="4" eb="6">
      <t>ヘヤ</t>
    </rPh>
    <phoneticPr fontId="1"/>
  </si>
  <si>
    <t>アパート借上げ</t>
    <rPh sb="4" eb="6">
      <t>カリア</t>
    </rPh>
    <phoneticPr fontId="1"/>
  </si>
  <si>
    <t>借上期間
(か月)</t>
    <rPh sb="0" eb="2">
      <t>カリア</t>
    </rPh>
    <rPh sb="2" eb="4">
      <t>キカン</t>
    </rPh>
    <rPh sb="7" eb="8">
      <t>ゲツ</t>
    </rPh>
    <phoneticPr fontId="1"/>
  </si>
  <si>
    <t>借上費用
(円)</t>
    <rPh sb="0" eb="2">
      <t>カリア</t>
    </rPh>
    <rPh sb="2" eb="4">
      <t>ヒヨウ</t>
    </rPh>
    <rPh sb="6" eb="7">
      <t>エン</t>
    </rPh>
    <phoneticPr fontId="1"/>
  </si>
  <si>
    <t>(単位：台)</t>
    <rPh sb="1" eb="3">
      <t>タンイ</t>
    </rPh>
    <rPh sb="4" eb="5">
      <t>ダイ</t>
    </rPh>
    <phoneticPr fontId="1"/>
  </si>
  <si>
    <t>駐車場</t>
    <rPh sb="0" eb="3">
      <t>チュウシャジョウ</t>
    </rPh>
    <phoneticPr fontId="1"/>
  </si>
  <si>
    <t>借上費集計表(実績)</t>
    <rPh sb="0" eb="2">
      <t>カリア</t>
    </rPh>
    <rPh sb="2" eb="3">
      <t>ヒ</t>
    </rPh>
    <rPh sb="3" eb="6">
      <t>シュウケイヒョウ</t>
    </rPh>
    <rPh sb="7" eb="9">
      <t>ジッセキ</t>
    </rPh>
    <phoneticPr fontId="1"/>
  </si>
  <si>
    <t>様式2-1</t>
    <rPh sb="0" eb="2">
      <t>ヨウシキ</t>
    </rPh>
    <phoneticPr fontId="1"/>
  </si>
  <si>
    <t>※費用は，全て税抜価格とする。</t>
    <rPh sb="1" eb="3">
      <t>ヒヨウ</t>
    </rPh>
    <rPh sb="5" eb="6">
      <t>スベ</t>
    </rPh>
    <rPh sb="7" eb="8">
      <t>ゼイ</t>
    </rPh>
    <rPh sb="8" eb="9">
      <t>ヌ</t>
    </rPh>
    <rPh sb="9" eb="11">
      <t>カカク</t>
    </rPh>
    <phoneticPr fontId="1"/>
  </si>
  <si>
    <t>宿泊費集計表(計画)</t>
    <rPh sb="0" eb="2">
      <t>シュクハク</t>
    </rPh>
    <rPh sb="2" eb="3">
      <t>ヒ</t>
    </rPh>
    <rPh sb="3" eb="6">
      <t>シュウケイヒョウ</t>
    </rPh>
    <rPh sb="7" eb="9">
      <t>ケイカク</t>
    </rPh>
    <phoneticPr fontId="1"/>
  </si>
  <si>
    <t>様式1-2</t>
    <rPh sb="0" eb="2">
      <t>ヨウシキ</t>
    </rPh>
    <phoneticPr fontId="1"/>
  </si>
  <si>
    <t>宿泊日数</t>
    <rPh sb="0" eb="2">
      <t>シュクハク</t>
    </rPh>
    <rPh sb="2" eb="4">
      <t>ニッスウ</t>
    </rPh>
    <phoneticPr fontId="1"/>
  </si>
  <si>
    <t>〇〇ホテル</t>
    <phoneticPr fontId="1"/>
  </si>
  <si>
    <t>〇〇旅館</t>
    <rPh sb="2" eb="4">
      <t>リョカン</t>
    </rPh>
    <phoneticPr fontId="1"/>
  </si>
  <si>
    <t>宿泊人数又は
宿泊部屋数</t>
    <rPh sb="0" eb="2">
      <t>シュクハク</t>
    </rPh>
    <rPh sb="2" eb="4">
      <t>ニンズウ</t>
    </rPh>
    <rPh sb="4" eb="5">
      <t>マタ</t>
    </rPh>
    <rPh sb="7" eb="9">
      <t>シュクハク</t>
    </rPh>
    <rPh sb="9" eb="11">
      <t>ヘヤ</t>
    </rPh>
    <rPh sb="11" eb="12">
      <t>スウ</t>
    </rPh>
    <phoneticPr fontId="1"/>
  </si>
  <si>
    <t>宿泊費集計表(実績)</t>
    <rPh sb="0" eb="2">
      <t>シュクハク</t>
    </rPh>
    <rPh sb="2" eb="3">
      <t>ヒ</t>
    </rPh>
    <rPh sb="3" eb="6">
      <t>シュウケイヒョウ</t>
    </rPh>
    <rPh sb="7" eb="9">
      <t>ジッセキ</t>
    </rPh>
    <phoneticPr fontId="1"/>
  </si>
  <si>
    <t>様式2-2</t>
    <rPh sb="0" eb="2">
      <t>ヨウシキ</t>
    </rPh>
    <phoneticPr fontId="1"/>
  </si>
  <si>
    <t>様式2-3</t>
    <rPh sb="0" eb="2">
      <t>ヨウシキ</t>
    </rPh>
    <phoneticPr fontId="1"/>
  </si>
  <si>
    <t>労働者輸送費集計表(実績)</t>
    <rPh sb="0" eb="3">
      <t>ロウドウシャ</t>
    </rPh>
    <rPh sb="3" eb="5">
      <t>ユソウ</t>
    </rPh>
    <rPh sb="5" eb="6">
      <t>ヒ</t>
    </rPh>
    <rPh sb="6" eb="9">
      <t>シュウケイヒョウ</t>
    </rPh>
    <rPh sb="10" eb="12">
      <t>ジッセキ</t>
    </rPh>
    <phoneticPr fontId="1"/>
  </si>
  <si>
    <t>(リースのライトバン等を使用した場合)</t>
    <rPh sb="10" eb="11">
      <t>トウ</t>
    </rPh>
    <rPh sb="12" eb="14">
      <t>シヨウ</t>
    </rPh>
    <rPh sb="16" eb="18">
      <t>バアイ</t>
    </rPh>
    <phoneticPr fontId="1"/>
  </si>
  <si>
    <t>運転手名</t>
    <rPh sb="0" eb="3">
      <t>ウンテンシュ</t>
    </rPh>
    <rPh sb="3" eb="4">
      <t>メイ</t>
    </rPh>
    <phoneticPr fontId="1"/>
  </si>
  <si>
    <t>日数</t>
    <rPh sb="0" eb="2">
      <t>ニッスウ</t>
    </rPh>
    <phoneticPr fontId="1"/>
  </si>
  <si>
    <t>賃金支給対象日</t>
    <rPh sb="0" eb="2">
      <t>チンギン</t>
    </rPh>
    <rPh sb="2" eb="4">
      <t>シキュウ</t>
    </rPh>
    <rPh sb="4" eb="6">
      <t>タイショウ</t>
    </rPh>
    <rPh sb="6" eb="7">
      <t>ビ</t>
    </rPh>
    <phoneticPr fontId="1"/>
  </si>
  <si>
    <t>借上単価
(円／か月)</t>
    <rPh sb="0" eb="2">
      <t>カリア</t>
    </rPh>
    <rPh sb="2" eb="4">
      <t>タンカ</t>
    </rPh>
    <rPh sb="6" eb="7">
      <t>エン</t>
    </rPh>
    <rPh sb="9" eb="10">
      <t>ゲツ</t>
    </rPh>
    <phoneticPr fontId="1"/>
  </si>
  <si>
    <t>労務単価
(円／日)</t>
    <rPh sb="0" eb="2">
      <t>ロウム</t>
    </rPh>
    <rPh sb="2" eb="4">
      <t>タンカ</t>
    </rPh>
    <rPh sb="6" eb="7">
      <t>エン</t>
    </rPh>
    <rPh sb="8" eb="9">
      <t>ニチ</t>
    </rPh>
    <phoneticPr fontId="1"/>
  </si>
  <si>
    <t>賃金(円)</t>
    <rPh sb="0" eb="2">
      <t>チンギン</t>
    </rPh>
    <rPh sb="3" eb="4">
      <t>エン</t>
    </rPh>
    <phoneticPr fontId="1"/>
  </si>
  <si>
    <t>運転手賃金</t>
    <rPh sb="0" eb="3">
      <t>ウンテンシュ</t>
    </rPh>
    <rPh sb="3" eb="5">
      <t>チンギン</t>
    </rPh>
    <phoneticPr fontId="1"/>
  </si>
  <si>
    <t>広島　太郎</t>
    <rPh sb="0" eb="2">
      <t>ヒロシマ</t>
    </rPh>
    <rPh sb="3" eb="5">
      <t>タロウ</t>
    </rPh>
    <phoneticPr fontId="1"/>
  </si>
  <si>
    <t>〇〇　△△</t>
    <phoneticPr fontId="1"/>
  </si>
  <si>
    <t>台数</t>
    <rPh sb="0" eb="2">
      <t>ダイスウ</t>
    </rPh>
    <phoneticPr fontId="1"/>
  </si>
  <si>
    <t>金額(円)</t>
    <rPh sb="0" eb="2">
      <t>キンガク</t>
    </rPh>
    <rPh sb="3" eb="4">
      <t>エン</t>
    </rPh>
    <phoneticPr fontId="1"/>
  </si>
  <si>
    <t>車両賃料</t>
    <rPh sb="0" eb="2">
      <t>シャリョウ</t>
    </rPh>
    <rPh sb="2" eb="4">
      <t>チンリョウ</t>
    </rPh>
    <phoneticPr fontId="1"/>
  </si>
  <si>
    <t>給油量(Ｌ)</t>
    <rPh sb="0" eb="2">
      <t>キュウユ</t>
    </rPh>
    <rPh sb="2" eb="3">
      <t>リョウ</t>
    </rPh>
    <phoneticPr fontId="1"/>
  </si>
  <si>
    <t>給油日</t>
    <rPh sb="0" eb="2">
      <t>キュウユ</t>
    </rPh>
    <rPh sb="2" eb="3">
      <t>ビ</t>
    </rPh>
    <phoneticPr fontId="1"/>
  </si>
  <si>
    <t>単価
(円／Ｌ)</t>
    <rPh sb="0" eb="2">
      <t>タンカ</t>
    </rPh>
    <rPh sb="4" eb="5">
      <t>エン</t>
    </rPh>
    <phoneticPr fontId="1"/>
  </si>
  <si>
    <t>(自社のライトバン等を使用し労働者を送迎した場合)</t>
    <rPh sb="1" eb="3">
      <t>ジシャ</t>
    </rPh>
    <rPh sb="9" eb="10">
      <t>トウ</t>
    </rPh>
    <rPh sb="11" eb="13">
      <t>シヨウ</t>
    </rPh>
    <rPh sb="14" eb="17">
      <t>ロウドウシャ</t>
    </rPh>
    <rPh sb="18" eb="20">
      <t>ソウゲイ</t>
    </rPh>
    <rPh sb="22" eb="24">
      <t>バアイ</t>
    </rPh>
    <phoneticPr fontId="1"/>
  </si>
  <si>
    <t>支給額(円)</t>
    <rPh sb="0" eb="3">
      <t>シキュウガク</t>
    </rPh>
    <rPh sb="4" eb="5">
      <t>エン</t>
    </rPh>
    <phoneticPr fontId="1"/>
  </si>
  <si>
    <t>高速道路利用料</t>
    <rPh sb="0" eb="2">
      <t>コウソク</t>
    </rPh>
    <rPh sb="2" eb="4">
      <t>ドウロ</t>
    </rPh>
    <rPh sb="4" eb="6">
      <t>リヨウ</t>
    </rPh>
    <rPh sb="6" eb="7">
      <t>リョウ</t>
    </rPh>
    <phoneticPr fontId="1"/>
  </si>
  <si>
    <t>車両損料</t>
    <rPh sb="0" eb="2">
      <t>シャリョウ</t>
    </rPh>
    <rPh sb="2" eb="4">
      <t>ソンリョウ</t>
    </rPh>
    <phoneticPr fontId="1"/>
  </si>
  <si>
    <t>起点</t>
    <rPh sb="0" eb="2">
      <t>キテン</t>
    </rPh>
    <phoneticPr fontId="1"/>
  </si>
  <si>
    <t>利用日</t>
    <rPh sb="0" eb="2">
      <t>リヨウ</t>
    </rPh>
    <rPh sb="2" eb="3">
      <t>ビ</t>
    </rPh>
    <phoneticPr fontId="1"/>
  </si>
  <si>
    <t>車種</t>
    <rPh sb="0" eb="2">
      <t>シャシュ</t>
    </rPh>
    <phoneticPr fontId="1"/>
  </si>
  <si>
    <t>利用料
(円／台)</t>
    <rPh sb="0" eb="3">
      <t>リヨウリョウ</t>
    </rPh>
    <rPh sb="5" eb="6">
      <t>エン</t>
    </rPh>
    <rPh sb="7" eb="8">
      <t>ダイ</t>
    </rPh>
    <phoneticPr fontId="1"/>
  </si>
  <si>
    <t>普</t>
    <rPh sb="0" eb="1">
      <t>フ</t>
    </rPh>
    <phoneticPr fontId="1"/>
  </si>
  <si>
    <t>距離
(km)</t>
    <rPh sb="0" eb="2">
      <t>キョリ</t>
    </rPh>
    <phoneticPr fontId="1"/>
  </si>
  <si>
    <t>車両損料単価
(円／km)</t>
    <phoneticPr fontId="1"/>
  </si>
  <si>
    <t>様式2-4</t>
    <rPh sb="0" eb="2">
      <t>ヨウシキ</t>
    </rPh>
    <phoneticPr fontId="1"/>
  </si>
  <si>
    <t>赴任手当・赴任・帰省旅費集計表(実績)</t>
    <rPh sb="0" eb="2">
      <t>フニン</t>
    </rPh>
    <rPh sb="2" eb="4">
      <t>テアテ</t>
    </rPh>
    <rPh sb="5" eb="7">
      <t>フニン</t>
    </rPh>
    <rPh sb="8" eb="10">
      <t>キセイ</t>
    </rPh>
    <rPh sb="10" eb="12">
      <t>リョヒ</t>
    </rPh>
    <rPh sb="11" eb="12">
      <t>ヒ</t>
    </rPh>
    <rPh sb="12" eb="15">
      <t>シュウケイヒョウ</t>
    </rPh>
    <rPh sb="16" eb="18">
      <t>ジッセキ</t>
    </rPh>
    <phoneticPr fontId="1"/>
  </si>
  <si>
    <t>借上開始日</t>
    <rPh sb="0" eb="2">
      <t>カリア</t>
    </rPh>
    <rPh sb="2" eb="5">
      <t>カイシビ</t>
    </rPh>
    <phoneticPr fontId="1"/>
  </si>
  <si>
    <t>借上終了日</t>
    <rPh sb="0" eb="2">
      <t>カリア</t>
    </rPh>
    <rPh sb="2" eb="5">
      <t>シュウリョウビ</t>
    </rPh>
    <phoneticPr fontId="1"/>
  </si>
  <si>
    <t>宿泊開始日</t>
    <rPh sb="0" eb="2">
      <t>シュクハク</t>
    </rPh>
    <rPh sb="2" eb="5">
      <t>カイシビ</t>
    </rPh>
    <phoneticPr fontId="1"/>
  </si>
  <si>
    <t>宿泊終了日</t>
    <rPh sb="0" eb="2">
      <t>シュクハク</t>
    </rPh>
    <rPh sb="2" eb="5">
      <t>シュウリョウビ</t>
    </rPh>
    <phoneticPr fontId="1"/>
  </si>
  <si>
    <t>借上開始日</t>
    <phoneticPr fontId="1"/>
  </si>
  <si>
    <t>開始日</t>
    <rPh sb="0" eb="3">
      <t>カイシビ</t>
    </rPh>
    <phoneticPr fontId="1"/>
  </si>
  <si>
    <t>終了日</t>
    <rPh sb="0" eb="3">
      <t>シュウリョウビ</t>
    </rPh>
    <phoneticPr fontId="1"/>
  </si>
  <si>
    <t>賃借開始日</t>
    <rPh sb="0" eb="2">
      <t>チンシャク</t>
    </rPh>
    <rPh sb="2" eb="5">
      <t>カイシビ</t>
    </rPh>
    <phoneticPr fontId="1"/>
  </si>
  <si>
    <t>賃借終了日</t>
    <rPh sb="0" eb="2">
      <t>チンシャク</t>
    </rPh>
    <rPh sb="2" eb="5">
      <t>シュウリョウビ</t>
    </rPh>
    <phoneticPr fontId="1"/>
  </si>
  <si>
    <t>日(月)数</t>
    <rPh sb="0" eb="1">
      <t>ヒ</t>
    </rPh>
    <rPh sb="1" eb="4">
      <t>ゲツ</t>
    </rPh>
    <rPh sb="4" eb="5">
      <t>スウ</t>
    </rPh>
    <phoneticPr fontId="1"/>
  </si>
  <si>
    <t>賃借単価
(円／日(月))</t>
    <rPh sb="0" eb="2">
      <t>チンシャク</t>
    </rPh>
    <rPh sb="2" eb="4">
      <t>タンカ</t>
    </rPh>
    <rPh sb="6" eb="7">
      <t>エン</t>
    </rPh>
    <rPh sb="8" eb="9">
      <t>ニチ</t>
    </rPh>
    <rPh sb="10" eb="11">
      <t>ツキ</t>
    </rPh>
    <phoneticPr fontId="1"/>
  </si>
  <si>
    <t>送迎開始日</t>
    <rPh sb="0" eb="2">
      <t>ソウゲイ</t>
    </rPh>
    <rPh sb="2" eb="5">
      <t>カイシビ</t>
    </rPh>
    <phoneticPr fontId="1"/>
  </si>
  <si>
    <t>送迎終了日</t>
    <rPh sb="0" eb="2">
      <t>ソウゲイ</t>
    </rPh>
    <rPh sb="2" eb="5">
      <t>シュウリョウビ</t>
    </rPh>
    <phoneticPr fontId="1"/>
  </si>
  <si>
    <t>起点IC</t>
    <rPh sb="0" eb="2">
      <t>キテン</t>
    </rPh>
    <phoneticPr fontId="1"/>
  </si>
  <si>
    <t>終点IC</t>
    <rPh sb="0" eb="2">
      <t>シュウテン</t>
    </rPh>
    <phoneticPr fontId="1"/>
  </si>
  <si>
    <t>岩国IC</t>
    <phoneticPr fontId="1"/>
  </si>
  <si>
    <t>広島IC</t>
    <phoneticPr fontId="1"/>
  </si>
  <si>
    <t>岩国IC</t>
    <phoneticPr fontId="1"/>
  </si>
  <si>
    <t>広島IC</t>
    <phoneticPr fontId="1"/>
  </si>
  <si>
    <t>広島IC</t>
    <rPh sb="0" eb="2">
      <t>ヒロシマ</t>
    </rPh>
    <phoneticPr fontId="1"/>
  </si>
  <si>
    <t>岩国IC</t>
    <rPh sb="0" eb="2">
      <t>イワクニ</t>
    </rPh>
    <phoneticPr fontId="1"/>
  </si>
  <si>
    <t>移動日</t>
    <rPh sb="0" eb="3">
      <t>イドウビ</t>
    </rPh>
    <phoneticPr fontId="1"/>
  </si>
  <si>
    <t>赴任旅費</t>
    <rPh sb="0" eb="2">
      <t>フニン</t>
    </rPh>
    <rPh sb="2" eb="4">
      <t>リョヒ</t>
    </rPh>
    <phoneticPr fontId="1"/>
  </si>
  <si>
    <t>帰省旅費</t>
    <rPh sb="0" eb="2">
      <t>キセイ</t>
    </rPh>
    <rPh sb="2" eb="4">
      <t>リョヒ</t>
    </rPh>
    <phoneticPr fontId="1"/>
  </si>
  <si>
    <t>終点</t>
    <rPh sb="0" eb="2">
      <t>シュウテン</t>
    </rPh>
    <phoneticPr fontId="1"/>
  </si>
  <si>
    <t>兵庫県姫路市</t>
    <rPh sb="0" eb="3">
      <t>ヒョウゴケン</t>
    </rPh>
    <rPh sb="3" eb="6">
      <t>ヒメジシ</t>
    </rPh>
    <phoneticPr fontId="1"/>
  </si>
  <si>
    <t>兵庫県相生市</t>
    <rPh sb="0" eb="3">
      <t>ヒョウゴケン</t>
    </rPh>
    <rPh sb="3" eb="6">
      <t>アイオイシ</t>
    </rPh>
    <phoneticPr fontId="1"/>
  </si>
  <si>
    <t>大阪府大阪市</t>
    <rPh sb="0" eb="3">
      <t>オオサカフ</t>
    </rPh>
    <rPh sb="3" eb="6">
      <t>オオサカシ</t>
    </rPh>
    <phoneticPr fontId="1"/>
  </si>
  <si>
    <t>備考</t>
    <rPh sb="0" eb="2">
      <t>ビコウ</t>
    </rPh>
    <phoneticPr fontId="1"/>
  </si>
  <si>
    <t>広島市安芸区</t>
    <rPh sb="0" eb="3">
      <t>ヒロシマシ</t>
    </rPh>
    <rPh sb="3" eb="6">
      <t>アキク</t>
    </rPh>
    <phoneticPr fontId="1"/>
  </si>
  <si>
    <t>広島市安芸区</t>
    <rPh sb="0" eb="2">
      <t>ヒロシマ</t>
    </rPh>
    <rPh sb="2" eb="3">
      <t>シ</t>
    </rPh>
    <rPh sb="3" eb="6">
      <t>アキク</t>
    </rPh>
    <phoneticPr fontId="1"/>
  </si>
  <si>
    <t>往復</t>
    <rPh sb="0" eb="2">
      <t>オウフク</t>
    </rPh>
    <phoneticPr fontId="1"/>
  </si>
  <si>
    <t>福岡県北九州市</t>
    <rPh sb="0" eb="3">
      <t>フクオカケン</t>
    </rPh>
    <rPh sb="3" eb="7">
      <t>キタキュウシュウシ</t>
    </rPh>
    <phoneticPr fontId="1"/>
  </si>
  <si>
    <t>様式2-5</t>
    <rPh sb="0" eb="2">
      <t>ヨウシキ</t>
    </rPh>
    <phoneticPr fontId="1"/>
  </si>
  <si>
    <t>食事補助費集計表(実績)</t>
    <rPh sb="0" eb="2">
      <t>ショクジ</t>
    </rPh>
    <rPh sb="2" eb="4">
      <t>ホジョ</t>
    </rPh>
    <rPh sb="4" eb="5">
      <t>ヒ</t>
    </rPh>
    <rPh sb="5" eb="8">
      <t>シュウケイヒョウ</t>
    </rPh>
    <rPh sb="9" eb="11">
      <t>ジッセキ</t>
    </rPh>
    <phoneticPr fontId="1"/>
  </si>
  <si>
    <t>日付</t>
    <rPh sb="0" eb="2">
      <t>ヒヅケ</t>
    </rPh>
    <phoneticPr fontId="1"/>
  </si>
  <si>
    <t>工種</t>
    <rPh sb="0" eb="2">
      <t>コウシュ</t>
    </rPh>
    <phoneticPr fontId="1"/>
  </si>
  <si>
    <t>支給対象者</t>
    <rPh sb="0" eb="2">
      <t>シキュウ</t>
    </rPh>
    <rPh sb="2" eb="4">
      <t>タイショウ</t>
    </rPh>
    <rPh sb="4" eb="5">
      <t>シャ</t>
    </rPh>
    <phoneticPr fontId="1"/>
  </si>
  <si>
    <t>アスファルト舗装工</t>
    <rPh sb="6" eb="8">
      <t>ホソウ</t>
    </rPh>
    <rPh sb="8" eb="9">
      <t>コウ</t>
    </rPh>
    <phoneticPr fontId="1"/>
  </si>
  <si>
    <t>〇〇　△△</t>
    <phoneticPr fontId="1"/>
  </si>
  <si>
    <t>□□　××</t>
    <phoneticPr fontId="1"/>
  </si>
  <si>
    <t>△△　〇〇</t>
    <phoneticPr fontId="1"/>
  </si>
  <si>
    <t>〇〇　□□</t>
    <phoneticPr fontId="1"/>
  </si>
  <si>
    <t>××　〇〇</t>
    <phoneticPr fontId="1"/>
  </si>
  <si>
    <t>〇〇　△△</t>
    <phoneticPr fontId="1"/>
  </si>
  <si>
    <t>夜食</t>
    <rPh sb="0" eb="2">
      <t>ヤショク</t>
    </rPh>
    <phoneticPr fontId="1"/>
  </si>
  <si>
    <t>△△　××</t>
    <phoneticPr fontId="1"/>
  </si>
  <si>
    <t>様式2-6</t>
    <rPh sb="0" eb="2">
      <t>ヨウシキ</t>
    </rPh>
    <phoneticPr fontId="1"/>
  </si>
  <si>
    <t>通勤費集計表(実績)</t>
    <rPh sb="0" eb="2">
      <t>ツウキン</t>
    </rPh>
    <rPh sb="2" eb="3">
      <t>ヒ</t>
    </rPh>
    <rPh sb="3" eb="6">
      <t>シュウケイヒョウ</t>
    </rPh>
    <rPh sb="7" eb="9">
      <t>ジッセキ</t>
    </rPh>
    <phoneticPr fontId="1"/>
  </si>
  <si>
    <t>例1</t>
    <rPh sb="0" eb="1">
      <t>レイ</t>
    </rPh>
    <phoneticPr fontId="1"/>
  </si>
  <si>
    <t>賃貸借契約書</t>
    <rPh sb="0" eb="3">
      <t>チンタイシャク</t>
    </rPh>
    <rPh sb="3" eb="6">
      <t>ケイヤクショ</t>
    </rPh>
    <phoneticPr fontId="1"/>
  </si>
  <si>
    <t>賃貸人</t>
    <rPh sb="0" eb="3">
      <t>チンタイニン</t>
    </rPh>
    <phoneticPr fontId="1"/>
  </si>
  <si>
    <t>貸借人</t>
    <rPh sb="0" eb="2">
      <t>タイシャク</t>
    </rPh>
    <rPh sb="2" eb="3">
      <t>ニン</t>
    </rPh>
    <phoneticPr fontId="1"/>
  </si>
  <si>
    <t>名称</t>
    <rPh sb="0" eb="2">
      <t>メイショウ</t>
    </rPh>
    <phoneticPr fontId="1"/>
  </si>
  <si>
    <t>所在地</t>
    <rPh sb="0" eb="3">
      <t>ショザイチ</t>
    </rPh>
    <phoneticPr fontId="1"/>
  </si>
  <si>
    <t>【賃貸条件】</t>
    <rPh sb="1" eb="3">
      <t>チンタイ</t>
    </rPh>
    <rPh sb="3" eb="5">
      <t>ジョウケン</t>
    </rPh>
    <phoneticPr fontId="1"/>
  </si>
  <si>
    <t>【賃貸借物件】</t>
    <rPh sb="1" eb="4">
      <t>チンタイシャク</t>
    </rPh>
    <rPh sb="4" eb="6">
      <t>ブッケン</t>
    </rPh>
    <phoneticPr fontId="1"/>
  </si>
  <si>
    <t>賃料</t>
    <rPh sb="0" eb="2">
      <t>チンリョウ</t>
    </rPh>
    <phoneticPr fontId="1"/>
  </si>
  <si>
    <t>共益費</t>
    <rPh sb="0" eb="3">
      <t>キョウエキヒ</t>
    </rPh>
    <phoneticPr fontId="1"/>
  </si>
  <si>
    <t>敷金</t>
    <rPh sb="0" eb="2">
      <t>シキキン</t>
    </rPh>
    <phoneticPr fontId="1"/>
  </si>
  <si>
    <t>礼金</t>
    <rPh sb="0" eb="2">
      <t>レイキン</t>
    </rPh>
    <phoneticPr fontId="1"/>
  </si>
  <si>
    <t>〇〇アパート</t>
    <phoneticPr fontId="1"/>
  </si>
  <si>
    <t>広島市〇〇区△△</t>
    <rPh sb="0" eb="3">
      <t>ヒロシマシ</t>
    </rPh>
    <rPh sb="5" eb="6">
      <t>ク</t>
    </rPh>
    <phoneticPr fontId="1"/>
  </si>
  <si>
    <t>円</t>
    <rPh sb="0" eb="1">
      <t>エン</t>
    </rPh>
    <phoneticPr fontId="1"/>
  </si>
  <si>
    <t>【賃貸借期間】</t>
    <rPh sb="1" eb="4">
      <t>チンタイシャク</t>
    </rPh>
    <rPh sb="4" eb="6">
      <t>キカン</t>
    </rPh>
    <phoneticPr fontId="1"/>
  </si>
  <si>
    <t>令和２年〇月〇日から令和２年〇月〇日まで</t>
    <rPh sb="0" eb="2">
      <t>レイワ</t>
    </rPh>
    <rPh sb="3" eb="4">
      <t>ネン</t>
    </rPh>
    <rPh sb="5" eb="6">
      <t>ガツ</t>
    </rPh>
    <rPh sb="7" eb="8">
      <t>ニチ</t>
    </rPh>
    <rPh sb="10" eb="12">
      <t>レイワ</t>
    </rPh>
    <rPh sb="13" eb="14">
      <t>ネン</t>
    </rPh>
    <rPh sb="15" eb="16">
      <t>ガツ</t>
    </rPh>
    <rPh sb="17" eb="18">
      <t>ニチ</t>
    </rPh>
    <phoneticPr fontId="1"/>
  </si>
  <si>
    <t>株式会社　〇〇建設　　印</t>
    <rPh sb="0" eb="2">
      <t>カブシキ</t>
    </rPh>
    <rPh sb="2" eb="4">
      <t>カイシャ</t>
    </rPh>
    <rPh sb="7" eb="9">
      <t>ケンセツ</t>
    </rPh>
    <rPh sb="11" eb="12">
      <t>イン</t>
    </rPh>
    <phoneticPr fontId="1"/>
  </si>
  <si>
    <t>〇〇〇〇　印</t>
    <rPh sb="5" eb="6">
      <t>イン</t>
    </rPh>
    <phoneticPr fontId="1"/>
  </si>
  <si>
    <t>例2</t>
    <rPh sb="0" eb="1">
      <t>レイ</t>
    </rPh>
    <phoneticPr fontId="1"/>
  </si>
  <si>
    <t>月極駐車場使用契約書</t>
    <rPh sb="0" eb="2">
      <t>ツキギメ</t>
    </rPh>
    <rPh sb="2" eb="5">
      <t>チュウシャジョウ</t>
    </rPh>
    <rPh sb="5" eb="7">
      <t>シヨウ</t>
    </rPh>
    <rPh sb="7" eb="9">
      <t>ケイヤク</t>
    </rPh>
    <rPh sb="9" eb="10">
      <t>ショ</t>
    </rPh>
    <phoneticPr fontId="1"/>
  </si>
  <si>
    <t>駐車場名</t>
    <rPh sb="0" eb="3">
      <t>チュウシャジョウ</t>
    </rPh>
    <rPh sb="3" eb="4">
      <t>メイ</t>
    </rPh>
    <phoneticPr fontId="1"/>
  </si>
  <si>
    <t>駐車料金</t>
    <rPh sb="0" eb="2">
      <t>チュウシャ</t>
    </rPh>
    <rPh sb="2" eb="4">
      <t>リョウキン</t>
    </rPh>
    <phoneticPr fontId="1"/>
  </si>
  <si>
    <t>〇〇駐車場</t>
    <rPh sb="2" eb="5">
      <t>チュウシャジョウ</t>
    </rPh>
    <phoneticPr fontId="1"/>
  </si>
  <si>
    <t>【留意点】</t>
    <rPh sb="1" eb="4">
      <t>リュウイテン</t>
    </rPh>
    <phoneticPr fontId="1"/>
  </si>
  <si>
    <t>例3</t>
    <rPh sb="0" eb="1">
      <t>レイ</t>
    </rPh>
    <phoneticPr fontId="1"/>
  </si>
  <si>
    <t>領収証</t>
    <rPh sb="0" eb="3">
      <t>リョウシュウショウ</t>
    </rPh>
    <phoneticPr fontId="1"/>
  </si>
  <si>
    <t>〇〇建設　〇〇　××　様</t>
    <rPh sb="2" eb="4">
      <t>ケンセツ</t>
    </rPh>
    <rPh sb="11" eb="12">
      <t>サマ</t>
    </rPh>
    <phoneticPr fontId="1"/>
  </si>
  <si>
    <t>金額</t>
    <rPh sb="0" eb="1">
      <t>キン</t>
    </rPh>
    <rPh sb="1" eb="2">
      <t>ガク</t>
    </rPh>
    <phoneticPr fontId="1"/>
  </si>
  <si>
    <t>但し，宿泊代（朝食・夕食除く）として</t>
    <rPh sb="0" eb="1">
      <t>タダ</t>
    </rPh>
    <rPh sb="3" eb="5">
      <t>シュクハク</t>
    </rPh>
    <rPh sb="5" eb="6">
      <t>ダイ</t>
    </rPh>
    <rPh sb="7" eb="9">
      <t>チョウショク</t>
    </rPh>
    <rPh sb="10" eb="12">
      <t>ユウショク</t>
    </rPh>
    <rPh sb="12" eb="13">
      <t>ノゾ</t>
    </rPh>
    <phoneticPr fontId="1"/>
  </si>
  <si>
    <t>令和２年〇月〇日</t>
    <rPh sb="0" eb="2">
      <t>レイワ</t>
    </rPh>
    <rPh sb="3" eb="4">
      <t>ネン</t>
    </rPh>
    <rPh sb="5" eb="6">
      <t>ガツ</t>
    </rPh>
    <rPh sb="7" eb="8">
      <t>ニチ</t>
    </rPh>
    <phoneticPr fontId="1"/>
  </si>
  <si>
    <t>ホテル　〇〇　　印</t>
    <rPh sb="8" eb="9">
      <t>イン</t>
    </rPh>
    <phoneticPr fontId="1"/>
  </si>
  <si>
    <t>円（税込）</t>
    <rPh sb="0" eb="1">
      <t>エン</t>
    </rPh>
    <rPh sb="2" eb="4">
      <t>ゼイコ</t>
    </rPh>
    <phoneticPr fontId="1"/>
  </si>
  <si>
    <t>例4</t>
    <rPh sb="0" eb="1">
      <t>レイ</t>
    </rPh>
    <phoneticPr fontId="1"/>
  </si>
  <si>
    <t>　　（任意様式）</t>
    <rPh sb="3" eb="5">
      <t>ニンイ</t>
    </rPh>
    <rPh sb="5" eb="7">
      <t>ヨウシキ</t>
    </rPh>
    <phoneticPr fontId="1"/>
  </si>
  <si>
    <t>ホテル　〇〇　領収証の内訳</t>
    <rPh sb="7" eb="10">
      <t>リョウシュウショウ</t>
    </rPh>
    <rPh sb="11" eb="13">
      <t>ウチワケ</t>
    </rPh>
    <phoneticPr fontId="1"/>
  </si>
  <si>
    <t>〇〇建設　様</t>
    <rPh sb="2" eb="4">
      <t>ケンセツ</t>
    </rPh>
    <rPh sb="5" eb="6">
      <t>サマ</t>
    </rPh>
    <phoneticPr fontId="1"/>
  </si>
  <si>
    <t>但し，8月1日～8月31日の宿泊代（朝食・夕食除く）として</t>
    <rPh sb="0" eb="1">
      <t>タダ</t>
    </rPh>
    <rPh sb="4" eb="5">
      <t>ガツ</t>
    </rPh>
    <rPh sb="6" eb="7">
      <t>ニチ</t>
    </rPh>
    <rPh sb="9" eb="10">
      <t>ガツ</t>
    </rPh>
    <rPh sb="12" eb="13">
      <t>ニチ</t>
    </rPh>
    <rPh sb="14" eb="16">
      <t>シュクハク</t>
    </rPh>
    <rPh sb="16" eb="17">
      <t>ダイ</t>
    </rPh>
    <rPh sb="18" eb="20">
      <t>チョウショク</t>
    </rPh>
    <rPh sb="21" eb="23">
      <t>ユウショク</t>
    </rPh>
    <rPh sb="23" eb="24">
      <t>ノゾ</t>
    </rPh>
    <phoneticPr fontId="1"/>
  </si>
  <si>
    <t>↓　領収証だけでは内訳がわからない場合は，</t>
    <rPh sb="2" eb="5">
      <t>リョウシュウショウ</t>
    </rPh>
    <rPh sb="9" eb="11">
      <t>ウチワケ</t>
    </rPh>
    <rPh sb="17" eb="19">
      <t>バアイ</t>
    </rPh>
    <phoneticPr fontId="1"/>
  </si>
  <si>
    <t>〇〇　旅館　　　印</t>
    <rPh sb="3" eb="5">
      <t>リョカン</t>
    </rPh>
    <rPh sb="8" eb="9">
      <t>イン</t>
    </rPh>
    <phoneticPr fontId="1"/>
  </si>
  <si>
    <t>　　内訳のわかる資料を作成してください。</t>
    <phoneticPr fontId="1"/>
  </si>
  <si>
    <t>宿泊者名</t>
    <rPh sb="0" eb="2">
      <t>シュクハク</t>
    </rPh>
    <rPh sb="2" eb="3">
      <t>シャ</t>
    </rPh>
    <rPh sb="3" eb="4">
      <t>メイ</t>
    </rPh>
    <phoneticPr fontId="1"/>
  </si>
  <si>
    <t>〇〇　××</t>
    <phoneticPr fontId="1"/>
  </si>
  <si>
    <t>△△　□□</t>
    <phoneticPr fontId="1"/>
  </si>
  <si>
    <t>宿泊費
(円)</t>
    <rPh sb="0" eb="2">
      <t>シュクハク</t>
    </rPh>
    <rPh sb="5" eb="6">
      <t>エン</t>
    </rPh>
    <phoneticPr fontId="1"/>
  </si>
  <si>
    <t>1泊当たり
宿泊費
(円／泊)</t>
    <rPh sb="1" eb="2">
      <t>ハク</t>
    </rPh>
    <rPh sb="2" eb="3">
      <t>ア</t>
    </rPh>
    <rPh sb="6" eb="9">
      <t>シュクハクヒ</t>
    </rPh>
    <rPh sb="11" eb="12">
      <t>エン</t>
    </rPh>
    <rPh sb="13" eb="14">
      <t>ハク</t>
    </rPh>
    <phoneticPr fontId="1"/>
  </si>
  <si>
    <t>宿泊日</t>
    <rPh sb="0" eb="3">
      <t>シュクハクビ</t>
    </rPh>
    <phoneticPr fontId="1"/>
  </si>
  <si>
    <t>8/1～8/31</t>
    <phoneticPr fontId="1"/>
  </si>
  <si>
    <t>1泊当たり
宿泊費
(円／日)</t>
    <rPh sb="1" eb="2">
      <t>ハク</t>
    </rPh>
    <rPh sb="2" eb="3">
      <t>ア</t>
    </rPh>
    <rPh sb="6" eb="9">
      <t>シュクハクヒ</t>
    </rPh>
    <rPh sb="11" eb="12">
      <t>エン</t>
    </rPh>
    <rPh sb="13" eb="14">
      <t>ニチ</t>
    </rPh>
    <phoneticPr fontId="1"/>
  </si>
  <si>
    <t>宿泊費(円)</t>
    <rPh sb="0" eb="3">
      <t>シュクハクヒ</t>
    </rPh>
    <rPh sb="4" eb="5">
      <t>エン</t>
    </rPh>
    <phoneticPr fontId="1"/>
  </si>
  <si>
    <t>例5</t>
    <rPh sb="0" eb="1">
      <t>レイ</t>
    </rPh>
    <phoneticPr fontId="1"/>
  </si>
  <si>
    <t>運転日報</t>
    <rPh sb="0" eb="2">
      <t>ウンテン</t>
    </rPh>
    <rPh sb="2" eb="4">
      <t>ニッポウ</t>
    </rPh>
    <phoneticPr fontId="1"/>
  </si>
  <si>
    <t>依頼主</t>
    <rPh sb="0" eb="3">
      <t>イライヌシ</t>
    </rPh>
    <phoneticPr fontId="1"/>
  </si>
  <si>
    <t>〇〇建設</t>
    <rPh sb="2" eb="4">
      <t>ケンセツ</t>
    </rPh>
    <phoneticPr fontId="1"/>
  </si>
  <si>
    <t>発地</t>
    <rPh sb="0" eb="2">
      <t>ホッチチ</t>
    </rPh>
    <phoneticPr fontId="1"/>
  </si>
  <si>
    <t>着地</t>
    <rPh sb="0" eb="2">
      <t>チャクチ</t>
    </rPh>
    <phoneticPr fontId="1"/>
  </si>
  <si>
    <t>××現場</t>
    <rPh sb="2" eb="4">
      <t>ゲンバ</t>
    </rPh>
    <phoneticPr fontId="1"/>
  </si>
  <si>
    <t>時刻</t>
    <rPh sb="0" eb="2">
      <t>ジコク</t>
    </rPh>
    <phoneticPr fontId="1"/>
  </si>
  <si>
    <t>距離</t>
    <rPh sb="0" eb="2">
      <t>キョリ</t>
    </rPh>
    <phoneticPr fontId="1"/>
  </si>
  <si>
    <t>△km</t>
    <phoneticPr fontId="1"/>
  </si>
  <si>
    <t>自　〇時〇分</t>
    <rPh sb="0" eb="1">
      <t>ジ</t>
    </rPh>
    <rPh sb="3" eb="4">
      <t>ジ</t>
    </rPh>
    <rPh sb="5" eb="6">
      <t>フン</t>
    </rPh>
    <phoneticPr fontId="1"/>
  </si>
  <si>
    <t>至　〇時〇分</t>
    <rPh sb="0" eb="1">
      <t>イタ</t>
    </rPh>
    <phoneticPr fontId="1"/>
  </si>
  <si>
    <t>運転手名</t>
    <rPh sb="0" eb="3">
      <t>ウンテンシュ</t>
    </rPh>
    <rPh sb="3" eb="4">
      <t>メイ</t>
    </rPh>
    <phoneticPr fontId="1"/>
  </si>
  <si>
    <t>広島　太郎</t>
    <rPh sb="0" eb="2">
      <t>ヒロシマ</t>
    </rPh>
    <rPh sb="3" eb="5">
      <t>タロウ</t>
    </rPh>
    <phoneticPr fontId="1"/>
  </si>
  <si>
    <t>賃金台帳</t>
    <rPh sb="0" eb="2">
      <t>チンギン</t>
    </rPh>
    <rPh sb="2" eb="4">
      <t>ダイチョウ</t>
    </rPh>
    <phoneticPr fontId="1"/>
  </si>
  <si>
    <t>氏名</t>
    <rPh sb="0" eb="2">
      <t>シメイ</t>
    </rPh>
    <phoneticPr fontId="1"/>
  </si>
  <si>
    <t>日付</t>
    <rPh sb="0" eb="1">
      <t>ニチ</t>
    </rPh>
    <rPh sb="1" eb="2">
      <t>ヅ</t>
    </rPh>
    <phoneticPr fontId="1"/>
  </si>
  <si>
    <t>〇月〇日</t>
    <rPh sb="1" eb="2">
      <t>ガツ</t>
    </rPh>
    <rPh sb="3" eb="4">
      <t>ニチ</t>
    </rPh>
    <phoneticPr fontId="1"/>
  </si>
  <si>
    <t>（送迎にかかる賃金がわかる資料）</t>
    <rPh sb="1" eb="3">
      <t>ソウゲイ</t>
    </rPh>
    <rPh sb="7" eb="9">
      <t>チンギン</t>
    </rPh>
    <rPh sb="13" eb="15">
      <t>シリョウ</t>
    </rPh>
    <phoneticPr fontId="1"/>
  </si>
  <si>
    <t>例6</t>
    <rPh sb="0" eb="1">
      <t>レイ</t>
    </rPh>
    <phoneticPr fontId="1"/>
  </si>
  <si>
    <t>自動車リース契約書</t>
    <rPh sb="0" eb="3">
      <t>ジドウシャ</t>
    </rPh>
    <rPh sb="6" eb="8">
      <t>ケイヤク</t>
    </rPh>
    <rPh sb="8" eb="9">
      <t>ショ</t>
    </rPh>
    <phoneticPr fontId="1"/>
  </si>
  <si>
    <t>【車両】</t>
    <rPh sb="1" eb="3">
      <t>シャリョウ</t>
    </rPh>
    <phoneticPr fontId="1"/>
  </si>
  <si>
    <t>車名</t>
    <rPh sb="0" eb="2">
      <t>シャメイ</t>
    </rPh>
    <phoneticPr fontId="1"/>
  </si>
  <si>
    <t>型式</t>
    <rPh sb="0" eb="2">
      <t>カタシキ</t>
    </rPh>
    <phoneticPr fontId="1"/>
  </si>
  <si>
    <t>登録番号</t>
    <rPh sb="0" eb="2">
      <t>トウロク</t>
    </rPh>
    <rPh sb="2" eb="4">
      <t>バンゴウ</t>
    </rPh>
    <phoneticPr fontId="1"/>
  </si>
  <si>
    <t>特記事項</t>
    <rPh sb="0" eb="2">
      <t>トッキ</t>
    </rPh>
    <rPh sb="2" eb="4">
      <t>ジコウ</t>
    </rPh>
    <phoneticPr fontId="1"/>
  </si>
  <si>
    <t>【期間】</t>
    <rPh sb="1" eb="3">
      <t>キカン</t>
    </rPh>
    <phoneticPr fontId="1"/>
  </si>
  <si>
    <t>令和２年〇月〇日から令和２年〇月〇日まで</t>
    <rPh sb="0" eb="2">
      <t>レイワ</t>
    </rPh>
    <rPh sb="3" eb="4">
      <t>ネン</t>
    </rPh>
    <rPh sb="5" eb="6">
      <t>ガツ</t>
    </rPh>
    <rPh sb="7" eb="8">
      <t>ニチ</t>
    </rPh>
    <rPh sb="10" eb="12">
      <t>レイワ</t>
    </rPh>
    <rPh sb="13" eb="14">
      <t>ネン</t>
    </rPh>
    <rPh sb="15" eb="16">
      <t>ガツ</t>
    </rPh>
    <rPh sb="17" eb="18">
      <t>ニチ</t>
    </rPh>
    <phoneticPr fontId="1"/>
  </si>
  <si>
    <t>【賃料】</t>
    <rPh sb="1" eb="3">
      <t>チンリョウ</t>
    </rPh>
    <phoneticPr fontId="1"/>
  </si>
  <si>
    <t>1か月150,000円</t>
    <rPh sb="2" eb="3">
      <t>ゲツ</t>
    </rPh>
    <rPh sb="10" eb="11">
      <t>エン</t>
    </rPh>
    <phoneticPr fontId="1"/>
  </si>
  <si>
    <t>貸主</t>
    <rPh sb="0" eb="2">
      <t>カシヌシ</t>
    </rPh>
    <phoneticPr fontId="1"/>
  </si>
  <si>
    <t>借受人</t>
    <rPh sb="0" eb="1">
      <t>カ</t>
    </rPh>
    <rPh sb="1" eb="2">
      <t>ウケ</t>
    </rPh>
    <rPh sb="2" eb="3">
      <t>ニン</t>
    </rPh>
    <phoneticPr fontId="1"/>
  </si>
  <si>
    <t>〇〇リース株式会社　印</t>
    <rPh sb="5" eb="9">
      <t>カブシキガイシャ</t>
    </rPh>
    <rPh sb="10" eb="11">
      <t>イン</t>
    </rPh>
    <phoneticPr fontId="1"/>
  </si>
  <si>
    <t>△△建設　株式会社　印</t>
    <rPh sb="2" eb="4">
      <t>ケンセツ</t>
    </rPh>
    <rPh sb="5" eb="7">
      <t>カブシキ</t>
    </rPh>
    <rPh sb="7" eb="9">
      <t>カイシャ</t>
    </rPh>
    <rPh sb="10" eb="11">
      <t>イン</t>
    </rPh>
    <phoneticPr fontId="1"/>
  </si>
  <si>
    <t>例7</t>
    <rPh sb="0" eb="1">
      <t>レイ</t>
    </rPh>
    <phoneticPr fontId="1"/>
  </si>
  <si>
    <t>油種</t>
    <rPh sb="0" eb="2">
      <t>ユシュ</t>
    </rPh>
    <phoneticPr fontId="1"/>
  </si>
  <si>
    <t>レギュラー</t>
    <phoneticPr fontId="1"/>
  </si>
  <si>
    <t>給油量</t>
    <rPh sb="0" eb="2">
      <t>キュウユ</t>
    </rPh>
    <rPh sb="2" eb="3">
      <t>リョウ</t>
    </rPh>
    <phoneticPr fontId="1"/>
  </si>
  <si>
    <t>単価</t>
    <rPh sb="0" eb="2">
      <t>タンカ</t>
    </rPh>
    <phoneticPr fontId="1"/>
  </si>
  <si>
    <t>小計</t>
    <rPh sb="0" eb="2">
      <t>ショウケイ</t>
    </rPh>
    <phoneticPr fontId="1"/>
  </si>
  <si>
    <t>消費税</t>
    <rPh sb="0" eb="3">
      <t>ショウヒゼイ</t>
    </rPh>
    <phoneticPr fontId="1"/>
  </si>
  <si>
    <t>合計</t>
    <rPh sb="0" eb="2">
      <t>ゴウケイ</t>
    </rPh>
    <phoneticPr fontId="1"/>
  </si>
  <si>
    <t>〇〇石油</t>
    <rPh sb="2" eb="4">
      <t>セキユ</t>
    </rPh>
    <phoneticPr fontId="1"/>
  </si>
  <si>
    <t>例8</t>
    <rPh sb="0" eb="1">
      <t>レイ</t>
    </rPh>
    <phoneticPr fontId="1"/>
  </si>
  <si>
    <t>〇〇</t>
    <phoneticPr fontId="1"/>
  </si>
  <si>
    <t>軽二</t>
    <rPh sb="0" eb="1">
      <t>ケイ</t>
    </rPh>
    <rPh sb="1" eb="2">
      <t>ニ</t>
    </rPh>
    <phoneticPr fontId="1"/>
  </si>
  <si>
    <t>○年〇月〇日〇時〇分</t>
    <rPh sb="1" eb="2">
      <t>ネン</t>
    </rPh>
    <rPh sb="3" eb="4">
      <t>ガツ</t>
    </rPh>
    <rPh sb="5" eb="6">
      <t>ニチ</t>
    </rPh>
    <rPh sb="7" eb="8">
      <t>ジ</t>
    </rPh>
    <rPh sb="9" eb="10">
      <t>フン</t>
    </rPh>
    <phoneticPr fontId="1"/>
  </si>
  <si>
    <t>円</t>
    <rPh sb="0" eb="1">
      <t>エン</t>
    </rPh>
    <phoneticPr fontId="1"/>
  </si>
  <si>
    <t>料金所</t>
    <phoneticPr fontId="1"/>
  </si>
  <si>
    <t>車種</t>
    <phoneticPr fontId="1"/>
  </si>
  <si>
    <t>通行料金</t>
    <phoneticPr fontId="1"/>
  </si>
  <si>
    <t>軽二</t>
    <rPh sb="0" eb="1">
      <t>ケイ</t>
    </rPh>
    <rPh sb="1" eb="2">
      <t>ニ</t>
    </rPh>
    <phoneticPr fontId="1"/>
  </si>
  <si>
    <t>燃料消費量</t>
    <rPh sb="0" eb="2">
      <t>ネンリョウ</t>
    </rPh>
    <rPh sb="2" eb="5">
      <t>ショウヒリョウ</t>
    </rPh>
    <phoneticPr fontId="1"/>
  </si>
  <si>
    <t>約〇ﾘｯﾄﾙ</t>
    <rPh sb="0" eb="1">
      <t>ヤク</t>
    </rPh>
    <phoneticPr fontId="1"/>
  </si>
  <si>
    <t>使用車種</t>
    <rPh sb="0" eb="2">
      <t>シヨウ</t>
    </rPh>
    <rPh sb="2" eb="4">
      <t>シャシュ</t>
    </rPh>
    <phoneticPr fontId="1"/>
  </si>
  <si>
    <t>ライトバン</t>
    <phoneticPr fontId="1"/>
  </si>
  <si>
    <t>※ETCの利用は，ETC利用照会サービスからETC利用証明書を印刷する。</t>
    <rPh sb="5" eb="7">
      <t>リヨウ</t>
    </rPh>
    <rPh sb="12" eb="14">
      <t>リヨウ</t>
    </rPh>
    <rPh sb="14" eb="16">
      <t>ショウカイ</t>
    </rPh>
    <rPh sb="25" eb="27">
      <t>リヨウ</t>
    </rPh>
    <rPh sb="27" eb="30">
      <t>ショウメイショ</t>
    </rPh>
    <rPh sb="31" eb="33">
      <t>インサツ</t>
    </rPh>
    <phoneticPr fontId="1"/>
  </si>
  <si>
    <t>※距離がわかる資料を提示すること。</t>
    <rPh sb="1" eb="3">
      <t>キョリ</t>
    </rPh>
    <rPh sb="7" eb="9">
      <t>シリョウ</t>
    </rPh>
    <rPh sb="10" eb="12">
      <t>テイジ</t>
    </rPh>
    <phoneticPr fontId="1"/>
  </si>
  <si>
    <t>例9</t>
    <rPh sb="0" eb="1">
      <t>レイ</t>
    </rPh>
    <phoneticPr fontId="1"/>
  </si>
  <si>
    <t>例10</t>
    <rPh sb="0" eb="1">
      <t>レイ</t>
    </rPh>
    <phoneticPr fontId="1"/>
  </si>
  <si>
    <t>例11</t>
    <rPh sb="0" eb="1">
      <t>レイ</t>
    </rPh>
    <phoneticPr fontId="1"/>
  </si>
  <si>
    <t>赴任手当計算書</t>
    <rPh sb="0" eb="2">
      <t>フニン</t>
    </rPh>
    <rPh sb="2" eb="4">
      <t>テアテ</t>
    </rPh>
    <rPh sb="4" eb="7">
      <t>ケイサンショ</t>
    </rPh>
    <phoneticPr fontId="1"/>
  </si>
  <si>
    <t>出張日</t>
    <rPh sb="0" eb="2">
      <t>シュッチョウ</t>
    </rPh>
    <rPh sb="2" eb="3">
      <t>ビ</t>
    </rPh>
    <phoneticPr fontId="1"/>
  </si>
  <si>
    <t>出張先</t>
    <rPh sb="0" eb="2">
      <t>シュッチョウ</t>
    </rPh>
    <rPh sb="2" eb="3">
      <t>サキ</t>
    </rPh>
    <phoneticPr fontId="1"/>
  </si>
  <si>
    <t>用務</t>
    <rPh sb="0" eb="2">
      <t>ヨウム</t>
    </rPh>
    <phoneticPr fontId="1"/>
  </si>
  <si>
    <t>赴任手当</t>
    <rPh sb="0" eb="2">
      <t>フニン</t>
    </rPh>
    <rPh sb="2" eb="4">
      <t>テアテ</t>
    </rPh>
    <phoneticPr fontId="1"/>
  </si>
  <si>
    <t>広島市安芸区</t>
    <rPh sb="0" eb="3">
      <t>ヒロシマシ</t>
    </rPh>
    <rPh sb="3" eb="6">
      <t>アキク</t>
    </rPh>
    <phoneticPr fontId="1"/>
  </si>
  <si>
    <t>〇〇工事</t>
    <rPh sb="2" eb="4">
      <t>コウジ</t>
    </rPh>
    <phoneticPr fontId="1"/>
  </si>
  <si>
    <t>旅費受領日</t>
    <rPh sb="0" eb="2">
      <t>リョヒ</t>
    </rPh>
    <rPh sb="2" eb="5">
      <t>ジュリョウビ</t>
    </rPh>
    <phoneticPr fontId="1"/>
  </si>
  <si>
    <t>旅費受領者</t>
    <rPh sb="0" eb="2">
      <t>リョヒ</t>
    </rPh>
    <rPh sb="2" eb="5">
      <t>ジュリョウシャ</t>
    </rPh>
    <phoneticPr fontId="1"/>
  </si>
  <si>
    <t>〇〇　△△</t>
    <phoneticPr fontId="1"/>
  </si>
  <si>
    <t>印</t>
    <rPh sb="0" eb="1">
      <t>イン</t>
    </rPh>
    <phoneticPr fontId="1"/>
  </si>
  <si>
    <t>例12</t>
    <rPh sb="0" eb="1">
      <t>レイ</t>
    </rPh>
    <phoneticPr fontId="1"/>
  </si>
  <si>
    <t>旅費計算書</t>
    <rPh sb="0" eb="2">
      <t>リョヒ</t>
    </rPh>
    <rPh sb="2" eb="5">
      <t>ケイサンショ</t>
    </rPh>
    <phoneticPr fontId="1"/>
  </si>
  <si>
    <t>兵庫県相生市</t>
    <rPh sb="0" eb="3">
      <t>ヒョウゴケン</t>
    </rPh>
    <rPh sb="3" eb="6">
      <t>アイオイシ</t>
    </rPh>
    <phoneticPr fontId="1"/>
  </si>
  <si>
    <t>交通費</t>
    <rPh sb="0" eb="3">
      <t>コウツウヒ</t>
    </rPh>
    <phoneticPr fontId="1"/>
  </si>
  <si>
    <t>　航空券</t>
    <rPh sb="1" eb="4">
      <t>コウクウケン</t>
    </rPh>
    <phoneticPr fontId="1"/>
  </si>
  <si>
    <t>　鉄道</t>
    <rPh sb="1" eb="3">
      <t>テツドウ</t>
    </rPh>
    <phoneticPr fontId="1"/>
  </si>
  <si>
    <t>〇〇工事現場
からの帰省</t>
    <rPh sb="2" eb="4">
      <t>コウジ</t>
    </rPh>
    <rPh sb="4" eb="6">
      <t>ゲンバ</t>
    </rPh>
    <rPh sb="10" eb="12">
      <t>キセイ</t>
    </rPh>
    <phoneticPr fontId="1"/>
  </si>
  <si>
    <t>例13</t>
    <rPh sb="0" eb="1">
      <t>レイ</t>
    </rPh>
    <phoneticPr fontId="1"/>
  </si>
  <si>
    <t>早出</t>
    <rPh sb="0" eb="2">
      <t>ハヤデ</t>
    </rPh>
    <phoneticPr fontId="1"/>
  </si>
  <si>
    <t>【留意点】</t>
    <rPh sb="1" eb="4">
      <t>リュウイテン</t>
    </rPh>
    <phoneticPr fontId="1"/>
  </si>
  <si>
    <t>・特記仕様書において，所定労働時間を超える作業であると明記されている工事や</t>
    <rPh sb="1" eb="6">
      <t>トッキシヨウショ</t>
    </rPh>
    <rPh sb="11" eb="13">
      <t>ショテイ</t>
    </rPh>
    <rPh sb="13" eb="15">
      <t>ロウドウ</t>
    </rPh>
    <rPh sb="15" eb="17">
      <t>ジカン</t>
    </rPh>
    <rPh sb="18" eb="19">
      <t>コ</t>
    </rPh>
    <rPh sb="21" eb="23">
      <t>サギョウ</t>
    </rPh>
    <rPh sb="27" eb="29">
      <t>メイキ</t>
    </rPh>
    <rPh sb="34" eb="36">
      <t>コウジ</t>
    </rPh>
    <phoneticPr fontId="1"/>
  </si>
  <si>
    <t>　協議において，所定労働時間外の作業を行うこととなった場合などは</t>
    <rPh sb="1" eb="3">
      <t>キョウギ</t>
    </rPh>
    <rPh sb="8" eb="10">
      <t>ショテイ</t>
    </rPh>
    <rPh sb="10" eb="12">
      <t>ロウドウ</t>
    </rPh>
    <rPh sb="12" eb="14">
      <t>ジカン</t>
    </rPh>
    <rPh sb="14" eb="15">
      <t>ガイ</t>
    </rPh>
    <rPh sb="16" eb="18">
      <t>サギョウ</t>
    </rPh>
    <rPh sb="19" eb="20">
      <t>オコナ</t>
    </rPh>
    <rPh sb="27" eb="29">
      <t>バアイ</t>
    </rPh>
    <phoneticPr fontId="1"/>
  </si>
  <si>
    <t>【留意点】</t>
    <rPh sb="1" eb="3">
      <t>リュウイ</t>
    </rPh>
    <rPh sb="3" eb="4">
      <t>テン</t>
    </rPh>
    <phoneticPr fontId="1"/>
  </si>
  <si>
    <t>例14</t>
    <rPh sb="0" eb="1">
      <t>レイ</t>
    </rPh>
    <phoneticPr fontId="1"/>
  </si>
  <si>
    <t>例15</t>
    <rPh sb="0" eb="1">
      <t>レイ</t>
    </rPh>
    <phoneticPr fontId="1"/>
  </si>
  <si>
    <t>例16</t>
    <rPh sb="0" eb="1">
      <t>レイ</t>
    </rPh>
    <phoneticPr fontId="1"/>
  </si>
  <si>
    <t>例17</t>
    <rPh sb="0" eb="1">
      <t>レイ</t>
    </rPh>
    <phoneticPr fontId="1"/>
  </si>
  <si>
    <t>例18</t>
    <rPh sb="0" eb="1">
      <t>レイ</t>
    </rPh>
    <phoneticPr fontId="1"/>
  </si>
  <si>
    <t>通勤手当</t>
    <rPh sb="0" eb="2">
      <t>ツウキン</t>
    </rPh>
    <rPh sb="2" eb="4">
      <t>テアテ</t>
    </rPh>
    <phoneticPr fontId="1"/>
  </si>
  <si>
    <t>従事期間</t>
    <rPh sb="0" eb="2">
      <t>ジュウジ</t>
    </rPh>
    <rPh sb="2" eb="4">
      <t>キカン</t>
    </rPh>
    <phoneticPr fontId="1"/>
  </si>
  <si>
    <t>通勤手当・通勤経路確認書</t>
    <rPh sb="0" eb="2">
      <t>ツウキン</t>
    </rPh>
    <rPh sb="2" eb="4">
      <t>テアテ</t>
    </rPh>
    <rPh sb="5" eb="7">
      <t>ツウキン</t>
    </rPh>
    <rPh sb="7" eb="9">
      <t>ケイロ</t>
    </rPh>
    <rPh sb="9" eb="12">
      <t>カクニンショ</t>
    </rPh>
    <phoneticPr fontId="1"/>
  </si>
  <si>
    <t>(自家用車等を使用した場合)</t>
    <rPh sb="1" eb="5">
      <t>ジカヨウシャ</t>
    </rPh>
    <rPh sb="5" eb="6">
      <t>トウ</t>
    </rPh>
    <rPh sb="7" eb="9">
      <t>シヨウ</t>
    </rPh>
    <rPh sb="11" eb="13">
      <t>バアイ</t>
    </rPh>
    <phoneticPr fontId="1"/>
  </si>
  <si>
    <t>新住所</t>
    <rPh sb="0" eb="3">
      <t>シンジュウショ</t>
    </rPh>
    <phoneticPr fontId="1"/>
  </si>
  <si>
    <t>東広島市西条</t>
    <rPh sb="0" eb="4">
      <t>ヒガシヒロシマシ</t>
    </rPh>
    <rPh sb="4" eb="6">
      <t>サイジョウ</t>
    </rPh>
    <phoneticPr fontId="1"/>
  </si>
  <si>
    <t>新勤務先</t>
    <rPh sb="0" eb="1">
      <t>シン</t>
    </rPh>
    <rPh sb="1" eb="4">
      <t>キンムサキ</t>
    </rPh>
    <phoneticPr fontId="1"/>
  </si>
  <si>
    <t>交通機関</t>
    <rPh sb="0" eb="2">
      <t>コウツウ</t>
    </rPh>
    <rPh sb="2" eb="4">
      <t>キカン</t>
    </rPh>
    <phoneticPr fontId="1"/>
  </si>
  <si>
    <t>自家用車</t>
    <rPh sb="0" eb="4">
      <t>ジカヨウシャ</t>
    </rPh>
    <phoneticPr fontId="1"/>
  </si>
  <si>
    <t>距離</t>
    <rPh sb="0" eb="2">
      <t>キョリ</t>
    </rPh>
    <phoneticPr fontId="1"/>
  </si>
  <si>
    <t>〇km</t>
    <phoneticPr fontId="1"/>
  </si>
  <si>
    <t>金額</t>
    <rPh sb="0" eb="2">
      <t>キンガク</t>
    </rPh>
    <phoneticPr fontId="1"/>
  </si>
  <si>
    <t>支給開始日</t>
    <rPh sb="0" eb="2">
      <t>シキュウ</t>
    </rPh>
    <rPh sb="2" eb="4">
      <t>カイシ</t>
    </rPh>
    <rPh sb="4" eb="5">
      <t>ビ</t>
    </rPh>
    <phoneticPr fontId="1"/>
  </si>
  <si>
    <t>支給終了日</t>
    <rPh sb="0" eb="2">
      <t>シキュウ</t>
    </rPh>
    <rPh sb="2" eb="5">
      <t>シュウリョウビ</t>
    </rPh>
    <phoneticPr fontId="1"/>
  </si>
  <si>
    <t>費目</t>
    <rPh sb="0" eb="2">
      <t>ヒモク</t>
    </rPh>
    <phoneticPr fontId="1"/>
  </si>
  <si>
    <t>利用日</t>
    <rPh sb="0" eb="2">
      <t>リヨウ</t>
    </rPh>
    <rPh sb="2" eb="3">
      <t>ビ</t>
    </rPh>
    <phoneticPr fontId="1"/>
  </si>
  <si>
    <t>起点IC</t>
    <rPh sb="0" eb="2">
      <t>キテン</t>
    </rPh>
    <phoneticPr fontId="1"/>
  </si>
  <si>
    <t>終点IC</t>
    <rPh sb="0" eb="2">
      <t>シュウテン</t>
    </rPh>
    <phoneticPr fontId="1"/>
  </si>
  <si>
    <t>利用料</t>
    <rPh sb="0" eb="3">
      <t>リヨウリョウ</t>
    </rPh>
    <phoneticPr fontId="1"/>
  </si>
  <si>
    <t>車種</t>
    <rPh sb="0" eb="2">
      <t>シャシュ</t>
    </rPh>
    <phoneticPr fontId="1"/>
  </si>
  <si>
    <t>高速道路</t>
    <rPh sb="0" eb="2">
      <t>コウソク</t>
    </rPh>
    <rPh sb="2" eb="4">
      <t>ドウロ</t>
    </rPh>
    <phoneticPr fontId="1"/>
  </si>
  <si>
    <t>尾道市栗原町</t>
    <rPh sb="0" eb="3">
      <t>オノミチシ</t>
    </rPh>
    <rPh sb="3" eb="5">
      <t>クリハラ</t>
    </rPh>
    <rPh sb="5" eb="6">
      <t>マチ</t>
    </rPh>
    <phoneticPr fontId="1"/>
  </si>
  <si>
    <t>尾道IC</t>
    <rPh sb="0" eb="2">
      <t>オノミチ</t>
    </rPh>
    <phoneticPr fontId="1"/>
  </si>
  <si>
    <t>広島東IC</t>
    <rPh sb="0" eb="2">
      <t>ヒロシマ</t>
    </rPh>
    <rPh sb="2" eb="3">
      <t>ヒガシ</t>
    </rPh>
    <phoneticPr fontId="1"/>
  </si>
  <si>
    <t>普</t>
    <rPh sb="0" eb="1">
      <t>フ</t>
    </rPh>
    <phoneticPr fontId="1"/>
  </si>
  <si>
    <t>軽二</t>
    <rPh sb="0" eb="1">
      <t>ケイ</t>
    </rPh>
    <rPh sb="1" eb="2">
      <t>ニ</t>
    </rPh>
    <phoneticPr fontId="1"/>
  </si>
  <si>
    <t>例19</t>
    <rPh sb="0" eb="1">
      <t>レイ</t>
    </rPh>
    <phoneticPr fontId="1"/>
  </si>
  <si>
    <t>例20</t>
    <rPh sb="0" eb="1">
      <t>レイ</t>
    </rPh>
    <phoneticPr fontId="1"/>
  </si>
  <si>
    <t>・宿泊費は素泊まりとし，夕食・朝食代は除くこと。</t>
    <rPh sb="1" eb="4">
      <t>シュクハクヒ</t>
    </rPh>
    <rPh sb="5" eb="7">
      <t>スド</t>
    </rPh>
    <rPh sb="12" eb="14">
      <t>ユウショク</t>
    </rPh>
    <rPh sb="15" eb="17">
      <t>チョウショク</t>
    </rPh>
    <rPh sb="17" eb="18">
      <t>ダイ</t>
    </rPh>
    <rPh sb="19" eb="20">
      <t>ノゾ</t>
    </rPh>
    <phoneticPr fontId="1"/>
  </si>
  <si>
    <t>・始業に間に合わない場合は，前泊も可能。</t>
    <rPh sb="1" eb="3">
      <t>シギョウ</t>
    </rPh>
    <rPh sb="4" eb="5">
      <t>マ</t>
    </rPh>
    <rPh sb="6" eb="7">
      <t>ア</t>
    </rPh>
    <rPh sb="10" eb="12">
      <t>バアイ</t>
    </rPh>
    <rPh sb="14" eb="16">
      <t>ゼンパク</t>
    </rPh>
    <rPh sb="17" eb="19">
      <t>カノウ</t>
    </rPh>
    <phoneticPr fontId="1"/>
  </si>
  <si>
    <t>・下請負契約後に現地打合せを伴う場合は宿泊費の計上が可能。</t>
    <rPh sb="1" eb="2">
      <t>シタ</t>
    </rPh>
    <rPh sb="2" eb="4">
      <t>ウケオイ</t>
    </rPh>
    <rPh sb="4" eb="6">
      <t>ケイヤク</t>
    </rPh>
    <rPh sb="6" eb="7">
      <t>ゴ</t>
    </rPh>
    <rPh sb="8" eb="10">
      <t>ゲンチ</t>
    </rPh>
    <rPh sb="10" eb="12">
      <t>ウチアワ</t>
    </rPh>
    <rPh sb="14" eb="15">
      <t>トモナ</t>
    </rPh>
    <rPh sb="16" eb="18">
      <t>バアイ</t>
    </rPh>
    <rPh sb="19" eb="22">
      <t>シュクハクヒ</t>
    </rPh>
    <rPh sb="23" eb="25">
      <t>ケイジョウ</t>
    </rPh>
    <rPh sb="26" eb="28">
      <t>カノウ</t>
    </rPh>
    <phoneticPr fontId="1"/>
  </si>
  <si>
    <t>・労働者輸送費とは，会社から現場までの送迎にかかる費用をいう。</t>
    <rPh sb="1" eb="4">
      <t>ロウドウシャ</t>
    </rPh>
    <rPh sb="4" eb="7">
      <t>ユソウヒ</t>
    </rPh>
    <rPh sb="10" eb="12">
      <t>カイシャ</t>
    </rPh>
    <rPh sb="14" eb="16">
      <t>ゲンバ</t>
    </rPh>
    <rPh sb="19" eb="21">
      <t>ソウゲイ</t>
    </rPh>
    <rPh sb="25" eb="27">
      <t>ヒヨウ</t>
    </rPh>
    <phoneticPr fontId="1"/>
  </si>
  <si>
    <t>・宿舎等から会社・現場までの移動にかかる費用は，通勤費として別様式に取りまとめること。</t>
    <rPh sb="1" eb="3">
      <t>シュクシャ</t>
    </rPh>
    <rPh sb="3" eb="4">
      <t>トウ</t>
    </rPh>
    <rPh sb="6" eb="8">
      <t>カイシャ</t>
    </rPh>
    <rPh sb="9" eb="11">
      <t>ゲンバ</t>
    </rPh>
    <rPh sb="14" eb="16">
      <t>イドウ</t>
    </rPh>
    <rPh sb="20" eb="22">
      <t>ヒヨウ</t>
    </rPh>
    <rPh sb="24" eb="26">
      <t>ツウキン</t>
    </rPh>
    <rPh sb="26" eb="27">
      <t>ヒ</t>
    </rPh>
    <rPh sb="30" eb="31">
      <t>ベツ</t>
    </rPh>
    <rPh sb="31" eb="33">
      <t>ヨウシキ</t>
    </rPh>
    <rPh sb="34" eb="35">
      <t>ト</t>
    </rPh>
    <phoneticPr fontId="1"/>
  </si>
  <si>
    <t>※最低保証日数がある場合は，そのことがわかる資料を添付する。</t>
    <rPh sb="1" eb="3">
      <t>サイテイ</t>
    </rPh>
    <rPh sb="3" eb="5">
      <t>ホショウ</t>
    </rPh>
    <rPh sb="5" eb="7">
      <t>ニッスウ</t>
    </rPh>
    <rPh sb="10" eb="12">
      <t>バアイ</t>
    </rPh>
    <rPh sb="22" eb="24">
      <t>シリョウ</t>
    </rPh>
    <rPh sb="25" eb="27">
      <t>テンプ</t>
    </rPh>
    <phoneticPr fontId="1"/>
  </si>
  <si>
    <t>令和２年〇月〇日</t>
    <rPh sb="0" eb="2">
      <t>レイワ</t>
    </rPh>
    <rPh sb="3" eb="4">
      <t>ネン</t>
    </rPh>
    <rPh sb="5" eb="6">
      <t>ガツ</t>
    </rPh>
    <rPh sb="7" eb="8">
      <t>ニチ</t>
    </rPh>
    <phoneticPr fontId="1"/>
  </si>
  <si>
    <t>・通勤費とは，宿舎等から会社・現場までの移動にかかる費用のことをいいます。</t>
    <rPh sb="1" eb="3">
      <t>ツウキン</t>
    </rPh>
    <rPh sb="3" eb="4">
      <t>ヒ</t>
    </rPh>
    <rPh sb="7" eb="9">
      <t>シュクシャ</t>
    </rPh>
    <rPh sb="9" eb="10">
      <t>トウ</t>
    </rPh>
    <rPh sb="12" eb="14">
      <t>カイシャ</t>
    </rPh>
    <rPh sb="15" eb="17">
      <t>ゲンバ</t>
    </rPh>
    <rPh sb="20" eb="22">
      <t>イドウ</t>
    </rPh>
    <rPh sb="26" eb="28">
      <t>ヒヨウ</t>
    </rPh>
    <phoneticPr fontId="1"/>
  </si>
  <si>
    <t>・会社から現場までの送迎にかかる費用は労働者輸送費として，別様式で取りまとめてください。</t>
    <rPh sb="1" eb="3">
      <t>カイシャ</t>
    </rPh>
    <rPh sb="5" eb="7">
      <t>ゲンバ</t>
    </rPh>
    <rPh sb="10" eb="12">
      <t>ソウゲイ</t>
    </rPh>
    <rPh sb="16" eb="18">
      <t>ヒヨウ</t>
    </rPh>
    <rPh sb="19" eb="22">
      <t>ロウドウシャ</t>
    </rPh>
    <rPh sb="22" eb="24">
      <t>ユソウ</t>
    </rPh>
    <rPh sb="24" eb="25">
      <t>ヒ</t>
    </rPh>
    <rPh sb="29" eb="30">
      <t>ベツ</t>
    </rPh>
    <rPh sb="30" eb="32">
      <t>ヨウシキ</t>
    </rPh>
    <rPh sb="33" eb="34">
      <t>ト</t>
    </rPh>
    <phoneticPr fontId="1"/>
  </si>
  <si>
    <t>　支払われている場合が対象となります。</t>
    <rPh sb="8" eb="10">
      <t>バアイ</t>
    </rPh>
    <rPh sb="11" eb="13">
      <t>タイショウ</t>
    </rPh>
    <phoneticPr fontId="1"/>
  </si>
  <si>
    <t>※距離がわかる資料を添付すること。</t>
    <rPh sb="1" eb="3">
      <t>キョリ</t>
    </rPh>
    <rPh sb="7" eb="9">
      <t>シリョウ</t>
    </rPh>
    <rPh sb="10" eb="12">
      <t>テンプ</t>
    </rPh>
    <phoneticPr fontId="1"/>
  </si>
  <si>
    <t>××</t>
    <phoneticPr fontId="1"/>
  </si>
  <si>
    <t>給油量
(Ｌ)</t>
    <rPh sb="0" eb="2">
      <t>キュウユ</t>
    </rPh>
    <rPh sb="2" eb="3">
      <t>リョウ</t>
    </rPh>
    <phoneticPr fontId="1"/>
  </si>
  <si>
    <t>小計</t>
    <rPh sb="0" eb="2">
      <t>ショウケイ</t>
    </rPh>
    <phoneticPr fontId="1"/>
  </si>
  <si>
    <t>燃料消費量</t>
    <rPh sb="0" eb="2">
      <t>ネンリョウ</t>
    </rPh>
    <rPh sb="2" eb="5">
      <t>ショウヒリョウ</t>
    </rPh>
    <phoneticPr fontId="1"/>
  </si>
  <si>
    <t>【留意点】</t>
    <rPh sb="1" eb="4">
      <t>リュウイテン</t>
    </rPh>
    <phoneticPr fontId="1"/>
  </si>
  <si>
    <t>・下請負契約後に現地打合せを伴う場合の交通費を赴任旅費及び帰省旅費として計上することも可能。</t>
    <rPh sb="19" eb="22">
      <t>コウツウヒ</t>
    </rPh>
    <rPh sb="23" eb="25">
      <t>フニン</t>
    </rPh>
    <rPh sb="25" eb="27">
      <t>リョヒ</t>
    </rPh>
    <rPh sb="27" eb="28">
      <t>オヨ</t>
    </rPh>
    <rPh sb="29" eb="31">
      <t>キセイ</t>
    </rPh>
    <rPh sb="31" eb="33">
      <t>リョヒ</t>
    </rPh>
    <phoneticPr fontId="1"/>
  </si>
  <si>
    <t>・通勤費とは，宿舎等から会社・現場までの移動にかかる費用のことをいう。</t>
    <rPh sb="1" eb="3">
      <t>ツウキン</t>
    </rPh>
    <rPh sb="3" eb="4">
      <t>ヒ</t>
    </rPh>
    <rPh sb="7" eb="9">
      <t>シュクシャ</t>
    </rPh>
    <rPh sb="9" eb="10">
      <t>トウ</t>
    </rPh>
    <rPh sb="12" eb="14">
      <t>カイシャ</t>
    </rPh>
    <rPh sb="15" eb="17">
      <t>ゲンバ</t>
    </rPh>
    <rPh sb="20" eb="22">
      <t>イドウ</t>
    </rPh>
    <rPh sb="26" eb="28">
      <t>ヒヨウ</t>
    </rPh>
    <phoneticPr fontId="1"/>
  </si>
  <si>
    <t>・会社から現場までの送迎にかかる費用は労働者輸送費として，別様式で取りまとめること。</t>
    <rPh sb="1" eb="3">
      <t>カイシャ</t>
    </rPh>
    <rPh sb="5" eb="7">
      <t>ゲンバ</t>
    </rPh>
    <rPh sb="10" eb="12">
      <t>ソウゲイ</t>
    </rPh>
    <rPh sb="16" eb="18">
      <t>ヒヨウ</t>
    </rPh>
    <rPh sb="19" eb="22">
      <t>ロウドウシャ</t>
    </rPh>
    <rPh sb="22" eb="24">
      <t>ユソウ</t>
    </rPh>
    <rPh sb="24" eb="25">
      <t>ヒ</t>
    </rPh>
    <rPh sb="29" eb="30">
      <t>ベツ</t>
    </rPh>
    <rPh sb="30" eb="32">
      <t>ヨウシキ</t>
    </rPh>
    <rPh sb="33" eb="34">
      <t>ト</t>
    </rPh>
    <phoneticPr fontId="1"/>
  </si>
  <si>
    <t>(自社のライトバン等を使用し通勤した場合)</t>
    <rPh sb="1" eb="3">
      <t>ジシャ</t>
    </rPh>
    <rPh sb="9" eb="10">
      <t>トウ</t>
    </rPh>
    <rPh sb="11" eb="13">
      <t>シヨウ</t>
    </rPh>
    <rPh sb="14" eb="16">
      <t>ツウキン</t>
    </rPh>
    <rPh sb="18" eb="20">
      <t>バアイ</t>
    </rPh>
    <phoneticPr fontId="1"/>
  </si>
  <si>
    <t>【留意点】</t>
    <rPh sb="1" eb="4">
      <t>リュウイテン</t>
    </rPh>
    <phoneticPr fontId="1"/>
  </si>
  <si>
    <t>・借上場所を変更する場合は，借上げ前に借上費集計表（計画）を再提出すること。</t>
    <rPh sb="1" eb="2">
      <t>シャク</t>
    </rPh>
    <rPh sb="2" eb="3">
      <t>ジョウ</t>
    </rPh>
    <rPh sb="3" eb="5">
      <t>バショ</t>
    </rPh>
    <rPh sb="6" eb="8">
      <t>ヘンコウ</t>
    </rPh>
    <rPh sb="10" eb="12">
      <t>バアイ</t>
    </rPh>
    <rPh sb="14" eb="16">
      <t>カリア</t>
    </rPh>
    <rPh sb="17" eb="18">
      <t>マエ</t>
    </rPh>
    <rPh sb="19" eb="21">
      <t>カリア</t>
    </rPh>
    <rPh sb="21" eb="22">
      <t>ヒ</t>
    </rPh>
    <rPh sb="22" eb="25">
      <t>シュウケイヒョウ</t>
    </rPh>
    <rPh sb="26" eb="28">
      <t>ケイカク</t>
    </rPh>
    <rPh sb="30" eb="33">
      <t>サイテイシュツ</t>
    </rPh>
    <phoneticPr fontId="1"/>
  </si>
  <si>
    <t>・宿泊場所を変更する場合は，労働者が宿泊する前に宿泊費集計表（計画）を再提出すること。</t>
    <rPh sb="1" eb="3">
      <t>シュクハク</t>
    </rPh>
    <rPh sb="3" eb="5">
      <t>バショ</t>
    </rPh>
    <rPh sb="6" eb="8">
      <t>ヘンコウ</t>
    </rPh>
    <rPh sb="10" eb="12">
      <t>バアイ</t>
    </rPh>
    <rPh sb="14" eb="17">
      <t>ロウドウシャ</t>
    </rPh>
    <rPh sb="18" eb="20">
      <t>シュクハク</t>
    </rPh>
    <rPh sb="22" eb="23">
      <t>マエ</t>
    </rPh>
    <rPh sb="24" eb="27">
      <t>シュクハクヒ</t>
    </rPh>
    <rPh sb="27" eb="30">
      <t>シュウケイヒョウ</t>
    </rPh>
    <rPh sb="31" eb="33">
      <t>ケイカク</t>
    </rPh>
    <rPh sb="35" eb="38">
      <t>サイテイシュツ</t>
    </rPh>
    <phoneticPr fontId="1"/>
  </si>
  <si>
    <t>・借上費に要する敷金について，退去時に返金された場合は，最終的に支払った額を対象とする。</t>
    <rPh sb="1" eb="3">
      <t>カリア</t>
    </rPh>
    <rPh sb="3" eb="4">
      <t>ヒ</t>
    </rPh>
    <rPh sb="5" eb="6">
      <t>ヨウ</t>
    </rPh>
    <rPh sb="8" eb="10">
      <t>シキキン</t>
    </rPh>
    <rPh sb="15" eb="17">
      <t>タイキョ</t>
    </rPh>
    <rPh sb="17" eb="18">
      <t>ジ</t>
    </rPh>
    <rPh sb="19" eb="21">
      <t>ヘンキン</t>
    </rPh>
    <rPh sb="24" eb="26">
      <t>バアイ</t>
    </rPh>
    <rPh sb="28" eb="31">
      <t>サイシュウテキ</t>
    </rPh>
    <rPh sb="32" eb="34">
      <t>シハラ</t>
    </rPh>
    <rPh sb="36" eb="37">
      <t>ガク</t>
    </rPh>
    <rPh sb="38" eb="40">
      <t>タイショウ</t>
    </rPh>
    <phoneticPr fontId="1"/>
  </si>
  <si>
    <t>・一軒家を購入した場合や労働者宿舎を建設した場合の費用は対象外とする。</t>
    <rPh sb="1" eb="4">
      <t>イッケンヤ</t>
    </rPh>
    <rPh sb="5" eb="7">
      <t>コウニュウ</t>
    </rPh>
    <rPh sb="9" eb="11">
      <t>バアイ</t>
    </rPh>
    <rPh sb="12" eb="15">
      <t>ロウドウシャ</t>
    </rPh>
    <rPh sb="15" eb="17">
      <t>シュクシャ</t>
    </rPh>
    <rPh sb="18" eb="20">
      <t>ケンセツ</t>
    </rPh>
    <rPh sb="22" eb="24">
      <t>バアイ</t>
    </rPh>
    <rPh sb="25" eb="27">
      <t>ヒヨウ</t>
    </rPh>
    <rPh sb="28" eb="30">
      <t>タイショウ</t>
    </rPh>
    <rPh sb="30" eb="31">
      <t>ガイ</t>
    </rPh>
    <phoneticPr fontId="1"/>
  </si>
  <si>
    <t>電気代</t>
    <rPh sb="0" eb="3">
      <t>デンキダイ</t>
    </rPh>
    <phoneticPr fontId="1"/>
  </si>
  <si>
    <t>ガス代</t>
    <rPh sb="2" eb="3">
      <t>ダイ</t>
    </rPh>
    <phoneticPr fontId="1"/>
  </si>
  <si>
    <t>水道代</t>
    <rPh sb="0" eb="2">
      <t>スイドウ</t>
    </rPh>
    <rPh sb="2" eb="3">
      <t>ダイ</t>
    </rPh>
    <phoneticPr fontId="1"/>
  </si>
  <si>
    <t>敷金</t>
    <rPh sb="0" eb="2">
      <t>シキキン</t>
    </rPh>
    <phoneticPr fontId="1"/>
  </si>
  <si>
    <t>礼金</t>
    <rPh sb="0" eb="2">
      <t>レイキン</t>
    </rPh>
    <phoneticPr fontId="1"/>
  </si>
  <si>
    <t>事務手数料</t>
    <rPh sb="0" eb="2">
      <t>ジム</t>
    </rPh>
    <rPh sb="2" eb="5">
      <t>テスウリョウ</t>
    </rPh>
    <phoneticPr fontId="1"/>
  </si>
  <si>
    <t>2月分</t>
    <rPh sb="1" eb="3">
      <t>ガツブン</t>
    </rPh>
    <phoneticPr fontId="1"/>
  </si>
  <si>
    <t>3月分</t>
    <rPh sb="1" eb="3">
      <t>ガツブン</t>
    </rPh>
    <phoneticPr fontId="1"/>
  </si>
  <si>
    <t>4月分</t>
    <rPh sb="1" eb="3">
      <t>ガツブン</t>
    </rPh>
    <phoneticPr fontId="1"/>
  </si>
  <si>
    <t>5月分</t>
    <rPh sb="1" eb="3">
      <t>ガツブン</t>
    </rPh>
    <phoneticPr fontId="1"/>
  </si>
  <si>
    <t>6月分</t>
    <rPh sb="1" eb="3">
      <t>ガツブン</t>
    </rPh>
    <phoneticPr fontId="1"/>
  </si>
  <si>
    <t>7月分</t>
    <rPh sb="1" eb="3">
      <t>ガツブン</t>
    </rPh>
    <phoneticPr fontId="1"/>
  </si>
  <si>
    <t>(総額)</t>
    <rPh sb="1" eb="3">
      <t>ソウガク</t>
    </rPh>
    <phoneticPr fontId="1"/>
  </si>
  <si>
    <t>例3</t>
    <rPh sb="0" eb="1">
      <t>レイ</t>
    </rPh>
    <phoneticPr fontId="1"/>
  </si>
  <si>
    <t>住所</t>
    <rPh sb="0" eb="2">
      <t>ジュウショ</t>
    </rPh>
    <phoneticPr fontId="1"/>
  </si>
  <si>
    <t>広島市〇〇区△△</t>
    <rPh sb="0" eb="3">
      <t>ヒロシマシ</t>
    </rPh>
    <rPh sb="5" eb="6">
      <t>ク</t>
    </rPh>
    <phoneticPr fontId="1"/>
  </si>
  <si>
    <t>使用者</t>
    <rPh sb="0" eb="3">
      <t>シヨウシャ</t>
    </rPh>
    <phoneticPr fontId="1"/>
  </si>
  <si>
    <t>広島　太郎</t>
    <rPh sb="0" eb="2">
      <t>ヒロシマ</t>
    </rPh>
    <rPh sb="3" eb="5">
      <t>タロウ</t>
    </rPh>
    <phoneticPr fontId="1"/>
  </si>
  <si>
    <t>検針日</t>
    <rPh sb="0" eb="3">
      <t>ケンシンビ</t>
    </rPh>
    <phoneticPr fontId="1"/>
  </si>
  <si>
    <t>令和２年〇月〇日</t>
    <rPh sb="0" eb="2">
      <t>レイワ</t>
    </rPh>
    <rPh sb="3" eb="4">
      <t>ネン</t>
    </rPh>
    <rPh sb="5" eb="6">
      <t>ガツ</t>
    </rPh>
    <rPh sb="7" eb="8">
      <t>ニチ</t>
    </rPh>
    <phoneticPr fontId="1"/>
  </si>
  <si>
    <t>区分</t>
    <rPh sb="0" eb="2">
      <t>クブン</t>
    </rPh>
    <phoneticPr fontId="1"/>
  </si>
  <si>
    <t>〇月分</t>
    <rPh sb="1" eb="3">
      <t>ガツブン</t>
    </rPh>
    <phoneticPr fontId="1"/>
  </si>
  <si>
    <t>使用料</t>
    <rPh sb="0" eb="2">
      <t>シヨウ</t>
    </rPh>
    <rPh sb="2" eb="3">
      <t>リョウ</t>
    </rPh>
    <phoneticPr fontId="1"/>
  </si>
  <si>
    <t>円</t>
    <rPh sb="0" eb="1">
      <t>エン</t>
    </rPh>
    <phoneticPr fontId="1"/>
  </si>
  <si>
    <t>使用者名</t>
    <rPh sb="0" eb="3">
      <t>シヨウシャ</t>
    </rPh>
    <rPh sb="3" eb="4">
      <t>メイ</t>
    </rPh>
    <phoneticPr fontId="1"/>
  </si>
  <si>
    <t>　広島　太郎</t>
    <rPh sb="1" eb="3">
      <t>ヒロシマ</t>
    </rPh>
    <rPh sb="4" eb="6">
      <t>タロウ</t>
    </rPh>
    <phoneticPr fontId="1"/>
  </si>
  <si>
    <t>　△△　□□</t>
    <phoneticPr fontId="1"/>
  </si>
  <si>
    <t>公共料金の内訳</t>
    <rPh sb="0" eb="2">
      <t>コウキョウ</t>
    </rPh>
    <rPh sb="2" eb="4">
      <t>リョウキン</t>
    </rPh>
    <rPh sb="5" eb="7">
      <t>ウチワケ</t>
    </rPh>
    <phoneticPr fontId="1"/>
  </si>
  <si>
    <t>備考</t>
    <rPh sb="0" eb="2">
      <t>ビコウ</t>
    </rPh>
    <phoneticPr fontId="1"/>
  </si>
  <si>
    <t>小計</t>
    <rPh sb="0" eb="2">
      <t>ショウケイ</t>
    </rPh>
    <phoneticPr fontId="1"/>
  </si>
  <si>
    <t>　広島　太郎</t>
    <rPh sb="1" eb="3">
      <t>ヒロシマ</t>
    </rPh>
    <rPh sb="4" eb="6">
      <t>タロウ</t>
    </rPh>
    <phoneticPr fontId="1"/>
  </si>
  <si>
    <t>　…</t>
    <phoneticPr fontId="1"/>
  </si>
  <si>
    <t>　…</t>
    <phoneticPr fontId="1"/>
  </si>
  <si>
    <t>電気料金(円)</t>
    <rPh sb="0" eb="2">
      <t>デンキ</t>
    </rPh>
    <rPh sb="2" eb="4">
      <t>リョウキン</t>
    </rPh>
    <rPh sb="5" eb="6">
      <t>エン</t>
    </rPh>
    <phoneticPr fontId="1"/>
  </si>
  <si>
    <t>ガス料金(円)</t>
    <rPh sb="2" eb="4">
      <t>リョウキン</t>
    </rPh>
    <rPh sb="5" eb="6">
      <t>エン</t>
    </rPh>
    <phoneticPr fontId="1"/>
  </si>
  <si>
    <t>水道料金(円)</t>
    <rPh sb="0" eb="2">
      <t>スイドウ</t>
    </rPh>
    <rPh sb="2" eb="4">
      <t>リョウキン</t>
    </rPh>
    <rPh sb="5" eb="6">
      <t>エン</t>
    </rPh>
    <phoneticPr fontId="1"/>
  </si>
  <si>
    <t>労働者の赴任手当，労働者の帰省旅費，労働者の解散手当</t>
    <rPh sb="0" eb="3">
      <t>ロウドウシャ</t>
    </rPh>
    <rPh sb="4" eb="6">
      <t>フニン</t>
    </rPh>
    <rPh sb="6" eb="8">
      <t>テアテ</t>
    </rPh>
    <rPh sb="9" eb="12">
      <t>ロウドウシャ</t>
    </rPh>
    <rPh sb="13" eb="15">
      <t>キセイ</t>
    </rPh>
    <rPh sb="15" eb="17">
      <t>リョヒ</t>
    </rPh>
    <rPh sb="18" eb="21">
      <t>ロウドウシャ</t>
    </rPh>
    <rPh sb="22" eb="24">
      <t>カイサン</t>
    </rPh>
    <rPh sb="24" eb="26">
      <t>テアテ</t>
    </rPh>
    <phoneticPr fontId="1"/>
  </si>
  <si>
    <t>送迎日</t>
    <rPh sb="0" eb="2">
      <t>ソウゲイ</t>
    </rPh>
    <rPh sb="2" eb="3">
      <t>ビ</t>
    </rPh>
    <phoneticPr fontId="1"/>
  </si>
  <si>
    <t>〇〇会社</t>
    <rPh sb="2" eb="4">
      <t>カイシャ</t>
    </rPh>
    <phoneticPr fontId="1"/>
  </si>
  <si>
    <t>△△地内(工事現場)</t>
    <rPh sb="2" eb="3">
      <t>チ</t>
    </rPh>
    <rPh sb="3" eb="4">
      <t>ナイ</t>
    </rPh>
    <rPh sb="5" eb="7">
      <t>コウジ</t>
    </rPh>
    <rPh sb="7" eb="9">
      <t>ゲンバ</t>
    </rPh>
    <phoneticPr fontId="1"/>
  </si>
  <si>
    <t>　【工事名】</t>
    <rPh sb="2" eb="4">
      <t>コウジ</t>
    </rPh>
    <rPh sb="4" eb="5">
      <t>メイ</t>
    </rPh>
    <phoneticPr fontId="1"/>
  </si>
  <si>
    <t>複数工事現場を輸送して周る場合は，次のとおりとする。</t>
    <rPh sb="0" eb="2">
      <t>フクスウ</t>
    </rPh>
    <rPh sb="2" eb="4">
      <t>コウジ</t>
    </rPh>
    <rPh sb="4" eb="6">
      <t>ゲンバ</t>
    </rPh>
    <rPh sb="7" eb="9">
      <t>ユソウ</t>
    </rPh>
    <rPh sb="11" eb="12">
      <t>マワ</t>
    </rPh>
    <rPh sb="13" eb="15">
      <t>バアイ</t>
    </rPh>
    <rPh sb="17" eb="18">
      <t>ツギ</t>
    </rPh>
    <phoneticPr fontId="1"/>
  </si>
  <si>
    <t>・当該工事以外の工事名を入力する。</t>
    <rPh sb="1" eb="3">
      <t>トウガイ</t>
    </rPh>
    <rPh sb="3" eb="5">
      <t>コウジ</t>
    </rPh>
    <rPh sb="5" eb="7">
      <t>イガイ</t>
    </rPh>
    <rPh sb="8" eb="10">
      <t>コウジ</t>
    </rPh>
    <rPh sb="10" eb="11">
      <t>メイ</t>
    </rPh>
    <rPh sb="12" eb="14">
      <t>ニュウリョク</t>
    </rPh>
    <phoneticPr fontId="1"/>
  </si>
  <si>
    <t>・燃料消費量は，輸送距離や燃費等を勘案し必要量を当該工事に計上し，残りは</t>
    <rPh sb="1" eb="3">
      <t>ネンリョウ</t>
    </rPh>
    <rPh sb="3" eb="6">
      <t>ショウヒリョウ</t>
    </rPh>
    <rPh sb="8" eb="10">
      <t>ユソウ</t>
    </rPh>
    <rPh sb="10" eb="12">
      <t>キョリ</t>
    </rPh>
    <rPh sb="13" eb="15">
      <t>ネンピ</t>
    </rPh>
    <rPh sb="15" eb="16">
      <t>トウ</t>
    </rPh>
    <rPh sb="17" eb="19">
      <t>カンアン</t>
    </rPh>
    <rPh sb="20" eb="22">
      <t>ヒツヨウ</t>
    </rPh>
    <rPh sb="22" eb="23">
      <t>リョウ</t>
    </rPh>
    <rPh sb="24" eb="26">
      <t>トウガイ</t>
    </rPh>
    <rPh sb="26" eb="28">
      <t>コウジ</t>
    </rPh>
    <rPh sb="29" eb="31">
      <t>ケイジョウ</t>
    </rPh>
    <rPh sb="33" eb="34">
      <t>ノコ</t>
    </rPh>
    <phoneticPr fontId="1"/>
  </si>
  <si>
    <t>距離(km)</t>
    <rPh sb="0" eb="2">
      <t>キョリ</t>
    </rPh>
    <phoneticPr fontId="1"/>
  </si>
  <si>
    <t>　監督職員に確認を行うこと。</t>
    <phoneticPr fontId="1"/>
  </si>
  <si>
    <t>・運転手賃金，車両賃料は，従事した工事のどれか1つに計上するものとし，計上する工事は</t>
    <rPh sb="1" eb="4">
      <t>ウンテンシュ</t>
    </rPh>
    <rPh sb="4" eb="6">
      <t>チンギン</t>
    </rPh>
    <rPh sb="7" eb="9">
      <t>シャリョウ</t>
    </rPh>
    <rPh sb="9" eb="11">
      <t>チンリョウ</t>
    </rPh>
    <rPh sb="13" eb="15">
      <t>ジュウジ</t>
    </rPh>
    <rPh sb="17" eb="19">
      <t>コウジ</t>
    </rPh>
    <rPh sb="26" eb="28">
      <t>ケイジョウ</t>
    </rPh>
    <rPh sb="35" eb="37">
      <t>ケイジョウ</t>
    </rPh>
    <rPh sb="39" eb="41">
      <t>コウジ</t>
    </rPh>
    <phoneticPr fontId="1"/>
  </si>
  <si>
    <t>・車両損料及び燃料消費量は，実際の輸送経路を元に発着点ごとに算出すること。</t>
    <rPh sb="1" eb="3">
      <t>シャリョウ</t>
    </rPh>
    <rPh sb="3" eb="5">
      <t>ソンリョウ</t>
    </rPh>
    <rPh sb="5" eb="6">
      <t>オヨ</t>
    </rPh>
    <rPh sb="7" eb="9">
      <t>ネンリョウ</t>
    </rPh>
    <rPh sb="9" eb="12">
      <t>ショウヒリョウ</t>
    </rPh>
    <rPh sb="14" eb="16">
      <t>ジッサイ</t>
    </rPh>
    <rPh sb="17" eb="19">
      <t>ユソウ</t>
    </rPh>
    <rPh sb="19" eb="21">
      <t>ケイロ</t>
    </rPh>
    <rPh sb="22" eb="23">
      <t>モト</t>
    </rPh>
    <rPh sb="24" eb="27">
      <t>ハッチャクテン</t>
    </rPh>
    <rPh sb="30" eb="32">
      <t>サンシュツ</t>
    </rPh>
    <phoneticPr fontId="1"/>
  </si>
  <si>
    <t>　例）Ａ工事：会社からＡ現場までの距離から損料及び燃料消費量を算出する。</t>
    <rPh sb="1" eb="2">
      <t>レイ</t>
    </rPh>
    <rPh sb="4" eb="6">
      <t>コウジ</t>
    </rPh>
    <rPh sb="7" eb="9">
      <t>カイシャ</t>
    </rPh>
    <rPh sb="12" eb="14">
      <t>ゲンバ</t>
    </rPh>
    <rPh sb="17" eb="19">
      <t>キョリ</t>
    </rPh>
    <rPh sb="21" eb="23">
      <t>ソンリョウ</t>
    </rPh>
    <rPh sb="23" eb="24">
      <t>オヨ</t>
    </rPh>
    <rPh sb="25" eb="27">
      <t>ネンリョウ</t>
    </rPh>
    <rPh sb="27" eb="30">
      <t>ショウヒリョウ</t>
    </rPh>
    <rPh sb="31" eb="33">
      <t>サンシュツ</t>
    </rPh>
    <phoneticPr fontId="1"/>
  </si>
  <si>
    <t>　　　Ｂ工事：Ａ現場からＢ現場までの距離から損料及び燃料消費量を算出する。</t>
    <rPh sb="4" eb="6">
      <t>コウジ</t>
    </rPh>
    <rPh sb="8" eb="10">
      <t>ゲンバ</t>
    </rPh>
    <rPh sb="13" eb="15">
      <t>ゲンバ</t>
    </rPh>
    <rPh sb="18" eb="20">
      <t>キョリ</t>
    </rPh>
    <rPh sb="22" eb="24">
      <t>ソンリョウ</t>
    </rPh>
    <rPh sb="24" eb="25">
      <t>オヨ</t>
    </rPh>
    <rPh sb="26" eb="28">
      <t>ネンリョウ</t>
    </rPh>
    <rPh sb="28" eb="31">
      <t>ショウヒリョウ</t>
    </rPh>
    <rPh sb="32" eb="34">
      <t>サンシュツ</t>
    </rPh>
    <phoneticPr fontId="1"/>
  </si>
  <si>
    <t>　当該工事以外で計上すること。</t>
    <rPh sb="1" eb="3">
      <t>トウガイ</t>
    </rPh>
    <rPh sb="3" eb="5">
      <t>コウジ</t>
    </rPh>
    <rPh sb="5" eb="7">
      <t>イガイ</t>
    </rPh>
    <rPh sb="8" eb="10">
      <t>ケイジョウ</t>
    </rPh>
    <phoneticPr fontId="1"/>
  </si>
  <si>
    <t>　例）Ａ工事：会社からＡ現場までの距離から燃料消費量を算出する。</t>
    <rPh sb="1" eb="2">
      <t>レイ</t>
    </rPh>
    <rPh sb="4" eb="6">
      <t>コウジ</t>
    </rPh>
    <rPh sb="7" eb="9">
      <t>カイシャ</t>
    </rPh>
    <rPh sb="12" eb="14">
      <t>ゲンバ</t>
    </rPh>
    <rPh sb="17" eb="19">
      <t>キョリ</t>
    </rPh>
    <rPh sb="21" eb="23">
      <t>ネンリョウ</t>
    </rPh>
    <rPh sb="23" eb="26">
      <t>ショウヒリョウ</t>
    </rPh>
    <rPh sb="27" eb="29">
      <t>サンシュツ</t>
    </rPh>
    <phoneticPr fontId="1"/>
  </si>
  <si>
    <t>　　　Ｂ工事：Ａ現場からＢ現場までの距離から燃料消費量を算出する。</t>
    <rPh sb="4" eb="6">
      <t>コウジ</t>
    </rPh>
    <rPh sb="8" eb="10">
      <t>ゲンバ</t>
    </rPh>
    <rPh sb="13" eb="15">
      <t>ゲンバ</t>
    </rPh>
    <rPh sb="18" eb="20">
      <t>キョリ</t>
    </rPh>
    <rPh sb="22" eb="24">
      <t>ネンリョウ</t>
    </rPh>
    <rPh sb="24" eb="27">
      <t>ショウヒリョウ</t>
    </rPh>
    <rPh sb="28" eb="30">
      <t>サンシュツ</t>
    </rPh>
    <phoneticPr fontId="1"/>
  </si>
  <si>
    <t>・朝昼晩の食費は通常賃金から支払われるため対象外であるが，</t>
    <rPh sb="1" eb="4">
      <t>アサヒルバン</t>
    </rPh>
    <rPh sb="5" eb="7">
      <t>ショクヒ</t>
    </rPh>
    <rPh sb="8" eb="10">
      <t>ツウジョウ</t>
    </rPh>
    <rPh sb="10" eb="12">
      <t>チンギン</t>
    </rPh>
    <rPh sb="14" eb="16">
      <t>シハラ</t>
    </rPh>
    <rPh sb="21" eb="23">
      <t>タイショウ</t>
    </rPh>
    <rPh sb="23" eb="24">
      <t>ガイ</t>
    </rPh>
    <phoneticPr fontId="1"/>
  </si>
  <si>
    <t>　対象とする。</t>
    <rPh sb="1" eb="3">
      <t>タイショウ</t>
    </rPh>
    <phoneticPr fontId="1"/>
  </si>
  <si>
    <t>・借上費集計表（計画）に記載する数量，借上期間，借上開始日，借上終了日は概数とすること。</t>
    <rPh sb="1" eb="2">
      <t>シャク</t>
    </rPh>
    <rPh sb="2" eb="3">
      <t>ジョウ</t>
    </rPh>
    <rPh sb="3" eb="4">
      <t>ヒ</t>
    </rPh>
    <rPh sb="4" eb="7">
      <t>シュウケイヒョウ</t>
    </rPh>
    <rPh sb="8" eb="10">
      <t>ケイカク</t>
    </rPh>
    <rPh sb="12" eb="14">
      <t>キサイ</t>
    </rPh>
    <rPh sb="16" eb="18">
      <t>スウリョウ</t>
    </rPh>
    <rPh sb="19" eb="21">
      <t>カリア</t>
    </rPh>
    <rPh sb="21" eb="23">
      <t>キカン</t>
    </rPh>
    <rPh sb="24" eb="26">
      <t>カリア</t>
    </rPh>
    <rPh sb="26" eb="29">
      <t>カイシビ</t>
    </rPh>
    <rPh sb="30" eb="32">
      <t>カリア</t>
    </rPh>
    <rPh sb="32" eb="35">
      <t>シュウリョウビ</t>
    </rPh>
    <rPh sb="36" eb="38">
      <t>ガイスウ</t>
    </rPh>
    <phoneticPr fontId="1"/>
  </si>
  <si>
    <t>・敷金，礼金，保険料，電気，ガス，水道料金等は入力不要とする。</t>
    <rPh sb="1" eb="3">
      <t>シキキン</t>
    </rPh>
    <rPh sb="4" eb="6">
      <t>レイキン</t>
    </rPh>
    <rPh sb="7" eb="10">
      <t>ホケンリョウ</t>
    </rPh>
    <rPh sb="11" eb="13">
      <t>デンキ</t>
    </rPh>
    <rPh sb="17" eb="19">
      <t>スイドウ</t>
    </rPh>
    <rPh sb="19" eb="21">
      <t>リョウキン</t>
    </rPh>
    <rPh sb="21" eb="22">
      <t>トウ</t>
    </rPh>
    <rPh sb="23" eb="25">
      <t>ニュウリョク</t>
    </rPh>
    <rPh sb="25" eb="27">
      <t>フヨウ</t>
    </rPh>
    <phoneticPr fontId="1"/>
  </si>
  <si>
    <t>・宿泊費は素泊まりとし，夕食・朝食代は除いた費用を入力すること。</t>
    <rPh sb="1" eb="4">
      <t>シュクハクヒ</t>
    </rPh>
    <rPh sb="5" eb="7">
      <t>スド</t>
    </rPh>
    <rPh sb="12" eb="14">
      <t>ユウショク</t>
    </rPh>
    <rPh sb="15" eb="17">
      <t>チョウショク</t>
    </rPh>
    <rPh sb="17" eb="18">
      <t>ダイ</t>
    </rPh>
    <rPh sb="19" eb="20">
      <t>ノゾ</t>
    </rPh>
    <rPh sb="22" eb="24">
      <t>ヒヨウ</t>
    </rPh>
    <rPh sb="25" eb="27">
      <t>ニュウリョク</t>
    </rPh>
    <phoneticPr fontId="1"/>
  </si>
  <si>
    <t>・始業に間に合わない場合は，前泊も可能とする。</t>
    <rPh sb="1" eb="3">
      <t>シギョウ</t>
    </rPh>
    <rPh sb="4" eb="5">
      <t>マ</t>
    </rPh>
    <rPh sb="6" eb="7">
      <t>ア</t>
    </rPh>
    <rPh sb="10" eb="12">
      <t>バアイ</t>
    </rPh>
    <rPh sb="14" eb="16">
      <t>ゼンパク</t>
    </rPh>
    <rPh sb="17" eb="19">
      <t>カノウ</t>
    </rPh>
    <phoneticPr fontId="1"/>
  </si>
  <si>
    <t>・借り上げた宿舎等で使用する電化製品等をリースした費用は対象外とする。</t>
    <rPh sb="1" eb="2">
      <t>カ</t>
    </rPh>
    <rPh sb="3" eb="4">
      <t>ア</t>
    </rPh>
    <rPh sb="6" eb="8">
      <t>シュクシャ</t>
    </rPh>
    <rPh sb="8" eb="9">
      <t>トウ</t>
    </rPh>
    <rPh sb="10" eb="12">
      <t>シヨウ</t>
    </rPh>
    <rPh sb="14" eb="16">
      <t>デンカ</t>
    </rPh>
    <rPh sb="16" eb="18">
      <t>セイヒン</t>
    </rPh>
    <rPh sb="18" eb="19">
      <t>トウ</t>
    </rPh>
    <rPh sb="25" eb="27">
      <t>ヒヨウ</t>
    </rPh>
    <rPh sb="28" eb="31">
      <t>タイショウガイ</t>
    </rPh>
    <phoneticPr fontId="1"/>
  </si>
  <si>
    <t>領収書</t>
    <phoneticPr fontId="1"/>
  </si>
  <si>
    <t>領収書</t>
    <phoneticPr fontId="1"/>
  </si>
  <si>
    <t>領収書</t>
    <phoneticPr fontId="1"/>
  </si>
  <si>
    <t>・領収書を提出する場合は，原本と写しを用意し，発注者が照合・確認した後，原本を返却する。</t>
    <rPh sb="1" eb="4">
      <t>リョウシュウショ</t>
    </rPh>
    <rPh sb="5" eb="7">
      <t>テイシュツ</t>
    </rPh>
    <rPh sb="9" eb="11">
      <t>バアイ</t>
    </rPh>
    <rPh sb="13" eb="15">
      <t>ゲンポン</t>
    </rPh>
    <rPh sb="16" eb="17">
      <t>ウツ</t>
    </rPh>
    <rPh sb="19" eb="21">
      <t>ヨウイ</t>
    </rPh>
    <rPh sb="23" eb="26">
      <t>ハッチュウシャ</t>
    </rPh>
    <rPh sb="27" eb="29">
      <t>ショウゴウ</t>
    </rPh>
    <rPh sb="30" eb="32">
      <t>カクニン</t>
    </rPh>
    <rPh sb="34" eb="35">
      <t>ノチ</t>
    </rPh>
    <rPh sb="36" eb="38">
      <t>ゲンポン</t>
    </rPh>
    <rPh sb="39" eb="41">
      <t>ヘンキャク</t>
    </rPh>
    <phoneticPr fontId="1"/>
  </si>
  <si>
    <t>・運転手は，労働者送迎のために雇用・契約したものをいい，労働者と兼務する場合は対象外。</t>
    <rPh sb="1" eb="4">
      <t>ウンテンシュ</t>
    </rPh>
    <rPh sb="6" eb="9">
      <t>ロウドウシャ</t>
    </rPh>
    <rPh sb="9" eb="11">
      <t>ソウゲイ</t>
    </rPh>
    <rPh sb="15" eb="17">
      <t>コヨウ</t>
    </rPh>
    <rPh sb="18" eb="20">
      <t>ケイヤク</t>
    </rPh>
    <rPh sb="28" eb="30">
      <t>ロウドウ</t>
    </rPh>
    <rPh sb="30" eb="31">
      <t>シャ</t>
    </rPh>
    <rPh sb="32" eb="34">
      <t>ケンム</t>
    </rPh>
    <rPh sb="36" eb="38">
      <t>バアイ</t>
    </rPh>
    <rPh sb="39" eb="42">
      <t>タイショウガイ</t>
    </rPh>
    <phoneticPr fontId="1"/>
  </si>
  <si>
    <t>水道料金納入通知書・領収書</t>
    <rPh sb="0" eb="2">
      <t>スイドウ</t>
    </rPh>
    <rPh sb="2" eb="4">
      <t>リョウキン</t>
    </rPh>
    <rPh sb="4" eb="6">
      <t>ノウニュウ</t>
    </rPh>
    <rPh sb="6" eb="9">
      <t>ツウチショ</t>
    </rPh>
    <phoneticPr fontId="1"/>
  </si>
  <si>
    <t>領収書</t>
    <phoneticPr fontId="1"/>
  </si>
  <si>
    <t>・赴任旅費や帰省旅費は，経費として会社が労働者に支払った費用をいう。</t>
    <rPh sb="1" eb="3">
      <t>フニン</t>
    </rPh>
    <rPh sb="3" eb="5">
      <t>リョヒ</t>
    </rPh>
    <rPh sb="6" eb="8">
      <t>キセイ</t>
    </rPh>
    <rPh sb="8" eb="10">
      <t>リョヒ</t>
    </rPh>
    <rPh sb="12" eb="14">
      <t>ケイヒ</t>
    </rPh>
    <rPh sb="17" eb="19">
      <t>カイシャ</t>
    </rPh>
    <rPh sb="20" eb="23">
      <t>ロウドウシャ</t>
    </rPh>
    <rPh sb="24" eb="26">
      <t>シハラ</t>
    </rPh>
    <rPh sb="28" eb="30">
      <t>ヒヨウ</t>
    </rPh>
    <phoneticPr fontId="1"/>
  </si>
  <si>
    <t>※赴任旅費を支払える社内規定や社則を添付する。</t>
    <rPh sb="3" eb="5">
      <t>リョヒ</t>
    </rPh>
    <rPh sb="18" eb="20">
      <t>テンプ</t>
    </rPh>
    <phoneticPr fontId="1"/>
  </si>
  <si>
    <t>※帰省旅費を支払える社内規定や社則を添付する。</t>
    <rPh sb="1" eb="3">
      <t>キセイ</t>
    </rPh>
    <rPh sb="3" eb="5">
      <t>リョヒ</t>
    </rPh>
    <rPh sb="18" eb="20">
      <t>テンプ</t>
    </rPh>
    <phoneticPr fontId="1"/>
  </si>
  <si>
    <t>　宿泊等を伴う場合に，社内規定や社則で日当や食卓料を支払うことが出来る場合は</t>
    <rPh sb="1" eb="4">
      <t>シュクハクトウ</t>
    </rPh>
    <rPh sb="5" eb="6">
      <t>トモナ</t>
    </rPh>
    <rPh sb="7" eb="9">
      <t>バアイ</t>
    </rPh>
    <rPh sb="11" eb="13">
      <t>シャナイ</t>
    </rPh>
    <rPh sb="13" eb="15">
      <t>キテイ</t>
    </rPh>
    <rPh sb="16" eb="18">
      <t>シャソク</t>
    </rPh>
    <rPh sb="19" eb="21">
      <t>ニットウ</t>
    </rPh>
    <rPh sb="22" eb="24">
      <t>ショクタク</t>
    </rPh>
    <rPh sb="24" eb="25">
      <t>リョウ</t>
    </rPh>
    <rPh sb="26" eb="28">
      <t>シハラ</t>
    </rPh>
    <rPh sb="32" eb="34">
      <t>デキ</t>
    </rPh>
    <rPh sb="35" eb="37">
      <t>バアイ</t>
    </rPh>
    <phoneticPr fontId="1"/>
  </si>
  <si>
    <t>労働者名</t>
    <rPh sb="3" eb="4">
      <t>メイ</t>
    </rPh>
    <phoneticPr fontId="1"/>
  </si>
  <si>
    <t>・通勤費が労働者の賃金に含まれている場合は，対象外となります。賃金とは別に通勤手当として，</t>
    <rPh sb="1" eb="3">
      <t>ツウキン</t>
    </rPh>
    <rPh sb="3" eb="4">
      <t>ヒ</t>
    </rPh>
    <rPh sb="9" eb="11">
      <t>チンギン</t>
    </rPh>
    <rPh sb="12" eb="13">
      <t>フク</t>
    </rPh>
    <rPh sb="18" eb="20">
      <t>バアイ</t>
    </rPh>
    <rPh sb="22" eb="25">
      <t>タイショウガイ</t>
    </rPh>
    <rPh sb="31" eb="33">
      <t>チンギン</t>
    </rPh>
    <rPh sb="35" eb="36">
      <t>ベツ</t>
    </rPh>
    <rPh sb="37" eb="39">
      <t>ツウキン</t>
    </rPh>
    <rPh sb="39" eb="41">
      <t>テアテ</t>
    </rPh>
    <phoneticPr fontId="1"/>
  </si>
  <si>
    <t>・労働者が賃金から支払った食事代金は対象外とする。</t>
    <rPh sb="5" eb="7">
      <t>チンギン</t>
    </rPh>
    <rPh sb="9" eb="11">
      <t>シハラ</t>
    </rPh>
    <rPh sb="13" eb="15">
      <t>ショクジ</t>
    </rPh>
    <rPh sb="15" eb="17">
      <t>ダイキン</t>
    </rPh>
    <rPh sb="18" eb="20">
      <t>タイショウ</t>
    </rPh>
    <rPh sb="20" eb="21">
      <t>ガイ</t>
    </rPh>
    <phoneticPr fontId="1"/>
  </si>
  <si>
    <t>　社内規定や社則に基づいて会社が食事補助を支払う場合が対象となる。</t>
    <rPh sb="1" eb="3">
      <t>シャナイ</t>
    </rPh>
    <rPh sb="3" eb="5">
      <t>キテイ</t>
    </rPh>
    <rPh sb="6" eb="8">
      <t>シャソク</t>
    </rPh>
    <rPh sb="9" eb="10">
      <t>モト</t>
    </rPh>
    <rPh sb="13" eb="15">
      <t>カイシャ</t>
    </rPh>
    <rPh sb="16" eb="18">
      <t>ショクジ</t>
    </rPh>
    <rPh sb="18" eb="20">
      <t>ホジョ</t>
    </rPh>
    <rPh sb="21" eb="23">
      <t>シハラ</t>
    </rPh>
    <rPh sb="24" eb="26">
      <t>バアイ</t>
    </rPh>
    <rPh sb="27" eb="29">
      <t>タイショウ</t>
    </rPh>
    <phoneticPr fontId="1"/>
  </si>
  <si>
    <t>※通勤手当を支払える社内規定や社則を添付する。</t>
    <rPh sb="1" eb="3">
      <t>ツウキン</t>
    </rPh>
    <rPh sb="3" eb="5">
      <t>テアテ</t>
    </rPh>
    <rPh sb="18" eb="20">
      <t>テンプ</t>
    </rPh>
    <phoneticPr fontId="1"/>
  </si>
  <si>
    <t>・宿泊費集計表（計画）には，1泊当たり宿泊費の証明書類は不要とする。</t>
    <rPh sb="1" eb="4">
      <t>シュクハクヒ</t>
    </rPh>
    <rPh sb="4" eb="7">
      <t>シュウケイヒョウ</t>
    </rPh>
    <rPh sb="8" eb="10">
      <t>ケイカク</t>
    </rPh>
    <rPh sb="15" eb="16">
      <t>ハク</t>
    </rPh>
    <rPh sb="16" eb="17">
      <t>ア</t>
    </rPh>
    <rPh sb="19" eb="21">
      <t>シュクハク</t>
    </rPh>
    <rPh sb="21" eb="22">
      <t>ヒ</t>
    </rPh>
    <rPh sb="28" eb="30">
      <t>フヨウ</t>
    </rPh>
    <phoneticPr fontId="1"/>
  </si>
  <si>
    <t>・宿泊費集計表（実績）には，証明書類を添付すること。</t>
    <rPh sb="1" eb="4">
      <t>シュクハクヒ</t>
    </rPh>
    <rPh sb="4" eb="7">
      <t>シュウケイヒョウ</t>
    </rPh>
    <rPh sb="8" eb="10">
      <t>ジッセキ</t>
    </rPh>
    <rPh sb="19" eb="21">
      <t>テンプ</t>
    </rPh>
    <phoneticPr fontId="1"/>
  </si>
  <si>
    <t>・借上費集計表（計画）には，借上単価の証明書類は不要とする。</t>
    <rPh sb="1" eb="3">
      <t>カリア</t>
    </rPh>
    <rPh sb="3" eb="4">
      <t>ヒ</t>
    </rPh>
    <rPh sb="4" eb="7">
      <t>シュウケイヒョウ</t>
    </rPh>
    <rPh sb="8" eb="10">
      <t>ケイカク</t>
    </rPh>
    <rPh sb="14" eb="16">
      <t>カリア</t>
    </rPh>
    <rPh sb="16" eb="18">
      <t>タンカ</t>
    </rPh>
    <rPh sb="24" eb="26">
      <t>フヨウ</t>
    </rPh>
    <phoneticPr fontId="1"/>
  </si>
  <si>
    <t>・借上費集計表（実績）には，証明書類を添付すること。</t>
    <rPh sb="1" eb="3">
      <t>カリア</t>
    </rPh>
    <rPh sb="3" eb="4">
      <t>ヒ</t>
    </rPh>
    <rPh sb="4" eb="7">
      <t>シュウケイヒョウ</t>
    </rPh>
    <rPh sb="8" eb="10">
      <t>ジッセキ</t>
    </rPh>
    <rPh sb="19" eb="21">
      <t>テンプ</t>
    </rPh>
    <phoneticPr fontId="1"/>
  </si>
  <si>
    <t>労働者の早出,残業時の食事費（事業主負担分）,食事補助費
労働者の住宅から,会社又は工事現場までの交通機関等の実費費用に応じて支給される手当</t>
    <rPh sb="0" eb="3">
      <t>ロウドウシャ</t>
    </rPh>
    <rPh sb="4" eb="6">
      <t>ハヤデ</t>
    </rPh>
    <rPh sb="7" eb="10">
      <t>ザンギョウジ</t>
    </rPh>
    <rPh sb="11" eb="14">
      <t>ショクジヒ</t>
    </rPh>
    <rPh sb="15" eb="18">
      <t>ジギョウヌシ</t>
    </rPh>
    <rPh sb="18" eb="20">
      <t>フタン</t>
    </rPh>
    <rPh sb="20" eb="21">
      <t>ブン</t>
    </rPh>
    <rPh sb="23" eb="25">
      <t>ショクジ</t>
    </rPh>
    <rPh sb="25" eb="27">
      <t>ホジョ</t>
    </rPh>
    <rPh sb="27" eb="28">
      <t>ヒ</t>
    </rPh>
    <rPh sb="29" eb="32">
      <t>ロウドウシャ</t>
    </rPh>
    <rPh sb="33" eb="35">
      <t>ジュウタク</t>
    </rPh>
    <rPh sb="38" eb="40">
      <t>カイシャ</t>
    </rPh>
    <rPh sb="40" eb="41">
      <t>マタ</t>
    </rPh>
    <rPh sb="42" eb="44">
      <t>コウジ</t>
    </rPh>
    <rPh sb="44" eb="46">
      <t>ゲンバ</t>
    </rPh>
    <rPh sb="49" eb="51">
      <t>コウツウ</t>
    </rPh>
    <rPh sb="51" eb="53">
      <t>キカン</t>
    </rPh>
    <rPh sb="53" eb="54">
      <t>トウ</t>
    </rPh>
    <rPh sb="55" eb="57">
      <t>ジッピ</t>
    </rPh>
    <rPh sb="57" eb="59">
      <t>ヒヨウ</t>
    </rPh>
    <rPh sb="60" eb="61">
      <t>オウ</t>
    </rPh>
    <rPh sb="63" eb="65">
      <t>シキュウ</t>
    </rPh>
    <rPh sb="68" eb="70">
      <t>テアテ</t>
    </rPh>
    <phoneticPr fontId="1"/>
  </si>
  <si>
    <t>労働者の早出,残業時の食事費（事業主負担分）,食事補助費
労働者の住宅から,会社又は工事現場までの交通機関等の実費費用に応じて支給される手当</t>
    <rPh sb="0" eb="3">
      <t>ロウドウシャ</t>
    </rPh>
    <rPh sb="4" eb="6">
      <t>ハヤデ</t>
    </rPh>
    <rPh sb="7" eb="9">
      <t>ザンギョウ</t>
    </rPh>
    <rPh sb="9" eb="10">
      <t>ジ</t>
    </rPh>
    <rPh sb="11" eb="13">
      <t>ショクジ</t>
    </rPh>
    <rPh sb="13" eb="14">
      <t>ヒ</t>
    </rPh>
    <rPh sb="15" eb="18">
      <t>ジギョウヌシ</t>
    </rPh>
    <rPh sb="18" eb="20">
      <t>フタン</t>
    </rPh>
    <rPh sb="20" eb="21">
      <t>ブン</t>
    </rPh>
    <rPh sb="23" eb="25">
      <t>ショクジ</t>
    </rPh>
    <rPh sb="25" eb="27">
      <t>ホジョ</t>
    </rPh>
    <rPh sb="27" eb="28">
      <t>ヒ</t>
    </rPh>
    <rPh sb="29" eb="32">
      <t>ロウドウシャ</t>
    </rPh>
    <rPh sb="33" eb="35">
      <t>ジュウタク</t>
    </rPh>
    <rPh sb="38" eb="40">
      <t>カイシャ</t>
    </rPh>
    <rPh sb="40" eb="41">
      <t>マタ</t>
    </rPh>
    <rPh sb="42" eb="44">
      <t>コウジ</t>
    </rPh>
    <rPh sb="44" eb="46">
      <t>ゲンバ</t>
    </rPh>
    <rPh sb="49" eb="51">
      <t>コウツウ</t>
    </rPh>
    <rPh sb="51" eb="53">
      <t>キカン</t>
    </rPh>
    <rPh sb="53" eb="54">
      <t>トウ</t>
    </rPh>
    <rPh sb="55" eb="57">
      <t>ジッピ</t>
    </rPh>
    <rPh sb="57" eb="59">
      <t>ヒヨウ</t>
    </rPh>
    <rPh sb="60" eb="61">
      <t>オウ</t>
    </rPh>
    <rPh sb="63" eb="65">
      <t>シキュウ</t>
    </rPh>
    <rPh sb="68" eb="70">
      <t>テアテ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</si>
</sst>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
  </numFmts>
  <fonts count="5"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4"/>
      <color theme="1"/>
      <name val="ＭＳ ゴシック"/>
      <family val="3"/>
      <charset val="128"/>
    </font>
    <font>
      <sz val="9"/>
      <color indexed="81"/>
      <name val="ＭＳ 明朝"/>
      <family val="1"/>
      <charset val="128"/>
    </font>
  </fonts>
  <fills count="5">
    <fill>
      <patternFill patternType="none"/>
    </fill>
    <fill>
      <patternFill patternType="gray125"/>
    </fill>
    <fill>
      <patternFill patternType="solid">
        <fgColor rgb="FFF9E3B1"/>
        <bgColor indexed="64"/>
      </patternFill>
    </fill>
    <fill>
      <patternFill patternType="solid">
        <fgColor rgb="FFF2B1B2"/>
        <bgColor indexed="64"/>
      </patternFill>
    </fill>
    <fill>
      <patternFill patternType="solid">
        <fgColor rgb="FFC4B4D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176" fontId="2" fillId="0" borderId="0" xfId="0" applyNumberFormat="1" applyFont="1">
      <alignment vertical="center"/>
    </xf>
    <xf numFmtId="0" fontId="2" fillId="0" borderId="0" xfId="0" applyFont="1" applyBorder="1">
      <alignment vertical="center"/>
    </xf>
    <xf numFmtId="176" fontId="2" fillId="0" borderId="0" xfId="0" applyNumberFormat="1" applyFont="1" applyBorder="1">
      <alignment vertical="center"/>
    </xf>
    <xf numFmtId="0" fontId="2" fillId="0" borderId="9" xfId="0" applyFont="1" applyBorder="1">
      <alignment vertical="center"/>
    </xf>
    <xf numFmtId="176" fontId="2" fillId="0" borderId="1" xfId="0" applyNumberFormat="1" applyFont="1" applyBorder="1">
      <alignment vertical="center"/>
    </xf>
    <xf numFmtId="0" fontId="2" fillId="0" borderId="5" xfId="0" applyFont="1" applyBorder="1">
      <alignment vertical="center"/>
    </xf>
    <xf numFmtId="57" fontId="2" fillId="0" borderId="1" xfId="0" applyNumberFormat="1" applyFont="1" applyBorder="1">
      <alignment vertical="center"/>
    </xf>
    <xf numFmtId="0" fontId="2" fillId="0" borderId="7" xfId="0" applyFont="1" applyBorder="1" applyAlignment="1">
      <alignment vertical="center"/>
    </xf>
    <xf numFmtId="176" fontId="2" fillId="0" borderId="7" xfId="0" applyNumberFormat="1" applyFont="1" applyBorder="1">
      <alignment vertical="center"/>
    </xf>
    <xf numFmtId="0" fontId="2" fillId="0" borderId="1" xfId="0" applyFont="1" applyBorder="1" applyAlignment="1">
      <alignment vertical="center"/>
    </xf>
    <xf numFmtId="57" fontId="2" fillId="0" borderId="1" xfId="0" applyNumberFormat="1" applyFont="1" applyBorder="1" applyAlignment="1">
      <alignment vertical="center"/>
    </xf>
    <xf numFmtId="57" fontId="2" fillId="0" borderId="5" xfId="0" applyNumberFormat="1" applyFont="1" applyBorder="1">
      <alignment vertical="center"/>
    </xf>
    <xf numFmtId="177" fontId="2" fillId="0" borderId="7" xfId="0" applyNumberFormat="1" applyFont="1" applyBorder="1" applyAlignment="1">
      <alignment vertical="center"/>
    </xf>
    <xf numFmtId="176" fontId="2" fillId="0" borderId="1" xfId="0" applyNumberFormat="1" applyFont="1" applyBorder="1" applyAlignment="1">
      <alignment vertical="center"/>
    </xf>
    <xf numFmtId="177" fontId="2" fillId="0" borderId="1" xfId="0" applyNumberFormat="1" applyFont="1" applyBorder="1">
      <alignment vertical="center"/>
    </xf>
    <xf numFmtId="177" fontId="2" fillId="0" borderId="8" xfId="0" applyNumberFormat="1" applyFont="1" applyBorder="1">
      <alignment vertical="center"/>
    </xf>
    <xf numFmtId="0" fontId="2" fillId="0" borderId="13" xfId="0" applyFont="1" applyBorder="1">
      <alignment vertical="center"/>
    </xf>
    <xf numFmtId="0" fontId="2" fillId="0" borderId="14" xfId="0" applyFont="1" applyBorder="1">
      <alignment vertical="center"/>
    </xf>
    <xf numFmtId="3" fontId="2" fillId="0" borderId="0" xfId="0" applyNumberFormat="1"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2" borderId="1" xfId="0" applyFont="1" applyFill="1" applyBorder="1" applyAlignment="1">
      <alignment horizontal="center" vertical="center"/>
    </xf>
    <xf numFmtId="3" fontId="2" fillId="0" borderId="9" xfId="0" applyNumberFormat="1" applyFont="1" applyBorder="1">
      <alignment vertical="center"/>
    </xf>
    <xf numFmtId="176" fontId="2" fillId="0" borderId="14" xfId="0" applyNumberFormat="1" applyFont="1" applyBorder="1">
      <alignment vertical="center"/>
    </xf>
    <xf numFmtId="0" fontId="2" fillId="0" borderId="18" xfId="0" applyFont="1" applyBorder="1">
      <alignment vertical="center"/>
    </xf>
    <xf numFmtId="176" fontId="2" fillId="0" borderId="17" xfId="0" applyNumberFormat="1" applyFont="1" applyBorder="1">
      <alignment vertical="center"/>
    </xf>
    <xf numFmtId="0" fontId="2" fillId="0" borderId="0" xfId="0" applyFont="1" applyAlignment="1">
      <alignment vertical="center"/>
    </xf>
    <xf numFmtId="0" fontId="2" fillId="0" borderId="2" xfId="0" applyFont="1" applyBorder="1">
      <alignment vertical="center"/>
    </xf>
    <xf numFmtId="0" fontId="2" fillId="0" borderId="4" xfId="0" applyFont="1" applyBorder="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3"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4" xfId="0" applyFont="1" applyBorder="1" applyAlignment="1">
      <alignment horizontal="left" vertical="center"/>
    </xf>
    <xf numFmtId="3" fontId="2" fillId="0" borderId="16" xfId="0" applyNumberFormat="1" applyFont="1" applyBorder="1">
      <alignment vertical="center"/>
    </xf>
    <xf numFmtId="0" fontId="2" fillId="0" borderId="0" xfId="0" applyFont="1" applyBorder="1" applyAlignment="1">
      <alignment horizontal="center" vertical="center"/>
    </xf>
    <xf numFmtId="58" fontId="2" fillId="0" borderId="0" xfId="0" applyNumberFormat="1" applyFont="1" applyBorder="1">
      <alignment vertical="center"/>
    </xf>
    <xf numFmtId="58" fontId="2" fillId="0" borderId="1" xfId="0" applyNumberFormat="1" applyFont="1" applyBorder="1">
      <alignment vertical="center"/>
    </xf>
    <xf numFmtId="3" fontId="2" fillId="0" borderId="1" xfId="0" applyNumberFormat="1"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3" fillId="0" borderId="0" xfId="0" applyFont="1" applyAlignment="1">
      <alignment vertical="center"/>
    </xf>
    <xf numFmtId="57" fontId="2" fillId="0" borderId="2" xfId="0" applyNumberFormat="1" applyFont="1" applyBorder="1">
      <alignment vertical="center"/>
    </xf>
    <xf numFmtId="176" fontId="2" fillId="0" borderId="2" xfId="0" applyNumberFormat="1" applyFont="1" applyBorder="1">
      <alignment vertical="center"/>
    </xf>
    <xf numFmtId="57" fontId="2" fillId="0" borderId="4" xfId="0" applyNumberFormat="1" applyFont="1" applyBorder="1">
      <alignment vertical="center"/>
    </xf>
    <xf numFmtId="176" fontId="2" fillId="0" borderId="4" xfId="0" applyNumberFormat="1" applyFont="1" applyBorder="1">
      <alignment vertical="center"/>
    </xf>
    <xf numFmtId="20" fontId="2" fillId="0" borderId="0" xfId="0" applyNumberFormat="1" applyFont="1">
      <alignment vertical="center"/>
    </xf>
    <xf numFmtId="20" fontId="2" fillId="0" borderId="1" xfId="0" applyNumberFormat="1" applyFont="1" applyBorder="1">
      <alignment vertical="center"/>
    </xf>
    <xf numFmtId="178" fontId="2" fillId="0" borderId="1" xfId="0" applyNumberFormat="1" applyFont="1" applyBorder="1">
      <alignment vertical="center"/>
    </xf>
    <xf numFmtId="0" fontId="2" fillId="0" borderId="1" xfId="0" applyNumberFormat="1" applyFont="1"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1" xfId="0" applyFont="1" applyFill="1" applyBorder="1">
      <alignment vertical="center"/>
    </xf>
    <xf numFmtId="0" fontId="2" fillId="4" borderId="5" xfId="0" applyFont="1" applyFill="1" applyBorder="1">
      <alignment vertical="center"/>
    </xf>
    <xf numFmtId="0" fontId="2" fillId="4" borderId="1" xfId="0" applyFont="1" applyFill="1" applyBorder="1" applyAlignment="1">
      <alignment vertical="center"/>
    </xf>
    <xf numFmtId="0" fontId="2" fillId="4" borderId="7" xfId="0" applyFont="1" applyFill="1" applyBorder="1" applyAlignment="1">
      <alignment vertical="center" wrapText="1"/>
    </xf>
    <xf numFmtId="176" fontId="2" fillId="4" borderId="1" xfId="0" applyNumberFormat="1" applyFont="1" applyFill="1" applyBorder="1">
      <alignment vertical="center"/>
    </xf>
    <xf numFmtId="176" fontId="2" fillId="4" borderId="1" xfId="0" applyNumberFormat="1" applyFont="1" applyFill="1" applyBorder="1" applyAlignment="1">
      <alignment vertical="center" wrapText="1"/>
    </xf>
    <xf numFmtId="0" fontId="2" fillId="4" borderId="7" xfId="0" applyFont="1" applyFill="1" applyBorder="1" applyAlignment="1">
      <alignment horizontal="center" vertical="center" wrapText="1"/>
    </xf>
    <xf numFmtId="176" fontId="2" fillId="4" borderId="1" xfId="0" applyNumberFormat="1" applyFont="1" applyFill="1" applyBorder="1" applyAlignment="1">
      <alignment horizontal="center" vertical="center" wrapText="1"/>
    </xf>
    <xf numFmtId="176" fontId="2" fillId="4" borderId="1" xfId="0" applyNumberFormat="1" applyFont="1" applyFill="1" applyBorder="1" applyAlignment="1">
      <alignment horizontal="center" vertical="center"/>
    </xf>
    <xf numFmtId="57" fontId="2" fillId="4" borderId="1" xfId="0" applyNumberFormat="1" applyFont="1" applyFill="1" applyBorder="1">
      <alignment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vertical="center" wrapText="1"/>
    </xf>
    <xf numFmtId="57" fontId="2" fillId="0" borderId="1" xfId="0" applyNumberFormat="1" applyFont="1" applyBorder="1" applyAlignment="1">
      <alignment vertical="center" shrinkToFit="1"/>
    </xf>
    <xf numFmtId="0" fontId="2" fillId="0" borderId="19" xfId="0" applyFont="1" applyBorder="1">
      <alignment vertical="center"/>
    </xf>
    <xf numFmtId="0" fontId="2" fillId="0" borderId="20" xfId="0" applyFont="1" applyBorder="1">
      <alignment vertical="center"/>
    </xf>
    <xf numFmtId="176" fontId="2" fillId="0" borderId="20" xfId="0" applyNumberFormat="1" applyFont="1" applyBorder="1">
      <alignment vertical="center"/>
    </xf>
    <xf numFmtId="176" fontId="2" fillId="0" borderId="21" xfId="0" applyNumberFormat="1" applyFont="1" applyBorder="1">
      <alignment vertical="center"/>
    </xf>
    <xf numFmtId="0" fontId="2" fillId="0" borderId="22" xfId="0" applyFont="1" applyBorder="1">
      <alignment vertical="center"/>
    </xf>
    <xf numFmtId="176" fontId="2" fillId="0" borderId="23" xfId="0" applyNumberFormat="1" applyFont="1" applyBorder="1">
      <alignment vertical="center"/>
    </xf>
    <xf numFmtId="0" fontId="2" fillId="0" borderId="24" xfId="0" applyFont="1" applyBorder="1">
      <alignment vertical="center"/>
    </xf>
    <xf numFmtId="176" fontId="2" fillId="0" borderId="9" xfId="0" applyNumberFormat="1" applyFont="1" applyBorder="1">
      <alignment vertical="center"/>
    </xf>
    <xf numFmtId="176" fontId="2" fillId="0" borderId="25" xfId="0" applyNumberFormat="1" applyFont="1" applyBorder="1">
      <alignment vertical="center"/>
    </xf>
    <xf numFmtId="0" fontId="2" fillId="0" borderId="0" xfId="0" applyFont="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0" xfId="0" applyFont="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57" fontId="2" fillId="0" borderId="5" xfId="0" applyNumberFormat="1" applyFont="1" applyBorder="1">
      <alignment vertical="center"/>
    </xf>
    <xf numFmtId="57" fontId="2" fillId="0" borderId="6" xfId="0" applyNumberFormat="1" applyFont="1" applyBorder="1">
      <alignment vertical="center"/>
    </xf>
    <xf numFmtId="57" fontId="2" fillId="0" borderId="7" xfId="0" applyNumberFormat="1" applyFont="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4" borderId="2" xfId="0" applyFont="1" applyFill="1" applyBorder="1">
      <alignment vertical="center"/>
    </xf>
    <xf numFmtId="0" fontId="2" fillId="4" borderId="4" xfId="0" applyFont="1" applyFill="1" applyBorder="1">
      <alignment vertical="center"/>
    </xf>
    <xf numFmtId="0" fontId="2" fillId="4" borderId="2" xfId="0" applyFont="1" applyFill="1" applyBorder="1" applyAlignment="1">
      <alignment vertical="center" wrapText="1"/>
    </xf>
    <xf numFmtId="0" fontId="2" fillId="4" borderId="4" xfId="0" applyFont="1" applyFill="1" applyBorder="1" applyAlignment="1">
      <alignment vertical="center" wrapText="1"/>
    </xf>
    <xf numFmtId="0" fontId="2" fillId="4" borderId="19" xfId="0" applyFont="1" applyFill="1" applyBorder="1" applyAlignment="1">
      <alignment horizontal="center" vertical="center"/>
    </xf>
    <xf numFmtId="0" fontId="2" fillId="4" borderId="24"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4" borderId="5" xfId="0" applyFont="1" applyFill="1" applyBorder="1">
      <alignment vertical="center"/>
    </xf>
    <xf numFmtId="0" fontId="2" fillId="4" borderId="6" xfId="0" applyFont="1" applyFill="1" applyBorder="1">
      <alignment vertical="center"/>
    </xf>
    <xf numFmtId="0" fontId="2" fillId="4" borderId="7" xfId="0" applyFont="1" applyFill="1" applyBorder="1">
      <alignment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9E3B1"/>
      <color rgb="FFC4B4D0"/>
      <color rgb="FFF2B1B2"/>
      <color rgb="FF9F86BD"/>
      <color rgb="FFCB5366"/>
      <color rgb="FFFAC034"/>
      <color rgb="FFE9CDC9"/>
      <color rgb="FFD3CEBD"/>
      <color rgb="FFF5CF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2B1B2"/>
  </sheetPr>
  <dimension ref="A1:E29"/>
  <sheetViews>
    <sheetView tabSelected="1" zoomScaleNormal="100" workbookViewId="0"/>
  </sheetViews>
  <sheetFormatPr defaultRowHeight="12" x14ac:dyDescent="0.15"/>
  <cols>
    <col min="1" max="1" width="12.75" style="1" customWidth="1"/>
    <col min="2" max="2" width="9" style="1"/>
    <col min="3" max="3" width="17.5" style="1" customWidth="1"/>
    <col min="4" max="4" width="35.25" style="1" customWidth="1"/>
    <col min="5" max="5" width="14.125" style="1" customWidth="1"/>
    <col min="6" max="16384" width="9" style="1"/>
  </cols>
  <sheetData>
    <row r="1" spans="1:5" x14ac:dyDescent="0.15">
      <c r="A1" s="1" t="s">
        <v>0</v>
      </c>
    </row>
    <row r="3" spans="1:5" ht="17.25" x14ac:dyDescent="0.15">
      <c r="A3" s="91" t="s">
        <v>20</v>
      </c>
      <c r="B3" s="91"/>
      <c r="C3" s="91"/>
      <c r="D3" s="91"/>
      <c r="E3" s="91"/>
    </row>
    <row r="5" spans="1:5" x14ac:dyDescent="0.15">
      <c r="A5" s="89" t="s">
        <v>1</v>
      </c>
      <c r="B5" s="90"/>
      <c r="C5" s="26" t="s">
        <v>2</v>
      </c>
      <c r="D5" s="26" t="s">
        <v>3</v>
      </c>
      <c r="E5" s="26" t="s">
        <v>4</v>
      </c>
    </row>
    <row r="6" spans="1:5" ht="66.75" customHeight="1" x14ac:dyDescent="0.15">
      <c r="A6" s="92" t="s">
        <v>5</v>
      </c>
      <c r="B6" s="98" t="s">
        <v>6</v>
      </c>
      <c r="C6" s="2" t="s">
        <v>7</v>
      </c>
      <c r="D6" s="3" t="s">
        <v>8</v>
      </c>
      <c r="E6" s="18">
        <f>'様式1-1'!G39</f>
        <v>488000</v>
      </c>
    </row>
    <row r="7" spans="1:5" ht="32.25" customHeight="1" x14ac:dyDescent="0.15">
      <c r="A7" s="93"/>
      <c r="B7" s="99"/>
      <c r="C7" s="2" t="s">
        <v>9</v>
      </c>
      <c r="D7" s="3" t="s">
        <v>10</v>
      </c>
      <c r="E7" s="18">
        <f>'様式1-2'!G39</f>
        <v>1803000</v>
      </c>
    </row>
    <row r="8" spans="1:5" ht="63" customHeight="1" x14ac:dyDescent="0.15">
      <c r="A8" s="93"/>
      <c r="B8" s="100"/>
      <c r="C8" s="2" t="s">
        <v>11</v>
      </c>
      <c r="D8" s="3" t="s">
        <v>12</v>
      </c>
      <c r="E8" s="19"/>
    </row>
    <row r="9" spans="1:5" x14ac:dyDescent="0.15">
      <c r="A9" s="94"/>
      <c r="B9" s="103" t="s">
        <v>13</v>
      </c>
      <c r="C9" s="104"/>
      <c r="D9" s="105"/>
      <c r="E9" s="19"/>
    </row>
    <row r="10" spans="1:5" ht="24" x14ac:dyDescent="0.15">
      <c r="A10" s="95" t="s">
        <v>14</v>
      </c>
      <c r="B10" s="101" t="s">
        <v>19</v>
      </c>
      <c r="C10" s="3" t="s">
        <v>15</v>
      </c>
      <c r="D10" s="3" t="s">
        <v>353</v>
      </c>
      <c r="E10" s="19"/>
    </row>
    <row r="11" spans="1:5" ht="75" customHeight="1" x14ac:dyDescent="0.15">
      <c r="A11" s="96"/>
      <c r="B11" s="102"/>
      <c r="C11" s="3" t="s">
        <v>16</v>
      </c>
      <c r="D11" s="3" t="s">
        <v>397</v>
      </c>
      <c r="E11" s="19"/>
    </row>
    <row r="12" spans="1:5" x14ac:dyDescent="0.15">
      <c r="A12" s="97"/>
      <c r="B12" s="103" t="s">
        <v>13</v>
      </c>
      <c r="C12" s="104"/>
      <c r="D12" s="105"/>
      <c r="E12" s="19"/>
    </row>
    <row r="13" spans="1:5" x14ac:dyDescent="0.15">
      <c r="A13" s="86" t="s">
        <v>17</v>
      </c>
      <c r="B13" s="87"/>
      <c r="C13" s="87"/>
      <c r="D13" s="88"/>
      <c r="E13" s="19"/>
    </row>
    <row r="14" spans="1:5" x14ac:dyDescent="0.15">
      <c r="A14" s="1" t="s">
        <v>18</v>
      </c>
    </row>
    <row r="29" spans="2:2" x14ac:dyDescent="0.15">
      <c r="B29" s="54"/>
    </row>
  </sheetData>
  <mergeCells count="9">
    <mergeCell ref="A13:D13"/>
    <mergeCell ref="A5:B5"/>
    <mergeCell ref="A3:E3"/>
    <mergeCell ref="A6:A9"/>
    <mergeCell ref="A10:A12"/>
    <mergeCell ref="B6:B8"/>
    <mergeCell ref="B10:B11"/>
    <mergeCell ref="B9:D9"/>
    <mergeCell ref="B12:D12"/>
  </mergeCells>
  <phoneticPr fontId="1"/>
  <dataValidations xWindow="683" yWindow="310" count="2">
    <dataValidation allowBlank="1" showInputMessage="1" showErrorMessage="1" prompt="様式1-1を_x000a_作成すると自動入力されます。" sqref="E6"/>
    <dataValidation allowBlank="1" showInputMessage="1" showErrorMessage="1" prompt="様式1-2を_x000a_作成すると自動入力されます。" sqref="E7"/>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4B4D0"/>
  </sheetPr>
  <dimension ref="A1:E56"/>
  <sheetViews>
    <sheetView zoomScaleNormal="100" workbookViewId="0"/>
  </sheetViews>
  <sheetFormatPr defaultRowHeight="12" x14ac:dyDescent="0.15"/>
  <cols>
    <col min="1" max="1" width="10.5" style="1" customWidth="1"/>
    <col min="2" max="2" width="11.875" style="1" customWidth="1"/>
    <col min="3" max="3" width="19.625" style="1" bestFit="1" customWidth="1"/>
    <col min="4" max="4" width="15.125" style="1" customWidth="1"/>
    <col min="5" max="5" width="24.5" style="1" customWidth="1"/>
    <col min="6" max="16384" width="9" style="1"/>
  </cols>
  <sheetData>
    <row r="1" spans="1:5" x14ac:dyDescent="0.15">
      <c r="A1" s="1" t="s">
        <v>108</v>
      </c>
    </row>
    <row r="3" spans="1:5" ht="17.25" x14ac:dyDescent="0.15">
      <c r="A3" s="91" t="s">
        <v>109</v>
      </c>
      <c r="B3" s="91"/>
      <c r="C3" s="91"/>
      <c r="D3" s="91"/>
      <c r="E3" s="91"/>
    </row>
    <row r="5" spans="1:5" x14ac:dyDescent="0.15">
      <c r="A5" s="63" t="s">
        <v>1</v>
      </c>
      <c r="B5" s="62" t="s">
        <v>110</v>
      </c>
      <c r="C5" s="62" t="s">
        <v>111</v>
      </c>
      <c r="D5" s="62" t="s">
        <v>112</v>
      </c>
      <c r="E5" s="62" t="s">
        <v>63</v>
      </c>
    </row>
    <row r="6" spans="1:5" x14ac:dyDescent="0.15">
      <c r="A6" s="13" t="s">
        <v>120</v>
      </c>
      <c r="B6" s="10">
        <v>44013</v>
      </c>
      <c r="C6" s="10" t="s">
        <v>113</v>
      </c>
      <c r="D6" s="10" t="s">
        <v>119</v>
      </c>
      <c r="E6" s="8">
        <v>650</v>
      </c>
    </row>
    <row r="7" spans="1:5" x14ac:dyDescent="0.15">
      <c r="A7" s="13" t="s">
        <v>254</v>
      </c>
      <c r="B7" s="10">
        <v>44030</v>
      </c>
      <c r="C7" s="10" t="s">
        <v>113</v>
      </c>
      <c r="D7" s="10" t="s">
        <v>121</v>
      </c>
      <c r="E7" s="8">
        <v>500</v>
      </c>
    </row>
    <row r="8" spans="1:5" x14ac:dyDescent="0.15">
      <c r="A8" s="13"/>
      <c r="B8" s="2"/>
      <c r="C8" s="10"/>
      <c r="D8" s="10"/>
      <c r="E8" s="8"/>
    </row>
    <row r="9" spans="1:5" x14ac:dyDescent="0.15">
      <c r="A9" s="13"/>
      <c r="B9" s="2"/>
      <c r="C9" s="10"/>
      <c r="D9" s="10"/>
      <c r="E9" s="8"/>
    </row>
    <row r="10" spans="1:5" x14ac:dyDescent="0.15">
      <c r="A10" s="13"/>
      <c r="B10" s="2"/>
      <c r="C10" s="10"/>
      <c r="D10" s="10"/>
      <c r="E10" s="8"/>
    </row>
    <row r="11" spans="1:5" x14ac:dyDescent="0.15">
      <c r="A11" s="13"/>
      <c r="B11" s="2"/>
      <c r="C11" s="10"/>
      <c r="D11" s="10"/>
      <c r="E11" s="8"/>
    </row>
    <row r="12" spans="1:5" x14ac:dyDescent="0.15">
      <c r="A12" s="13"/>
      <c r="B12" s="2"/>
      <c r="C12" s="10"/>
      <c r="D12" s="10"/>
      <c r="E12" s="8"/>
    </row>
    <row r="13" spans="1:5" x14ac:dyDescent="0.15">
      <c r="A13" s="13"/>
      <c r="B13" s="2"/>
      <c r="C13" s="10"/>
      <c r="D13" s="10"/>
      <c r="E13" s="8"/>
    </row>
    <row r="14" spans="1:5" x14ac:dyDescent="0.15">
      <c r="A14" s="13"/>
      <c r="B14" s="2"/>
      <c r="C14" s="10"/>
      <c r="D14" s="10"/>
      <c r="E14" s="8"/>
    </row>
    <row r="15" spans="1:5" x14ac:dyDescent="0.15">
      <c r="A15" s="13"/>
      <c r="B15" s="2"/>
      <c r="C15" s="10"/>
      <c r="D15" s="10"/>
      <c r="E15" s="8"/>
    </row>
    <row r="16" spans="1:5" x14ac:dyDescent="0.15">
      <c r="A16" s="13"/>
      <c r="B16" s="2"/>
      <c r="C16" s="10"/>
      <c r="D16" s="10"/>
      <c r="E16" s="8"/>
    </row>
    <row r="17" spans="1:5" x14ac:dyDescent="0.15">
      <c r="A17" s="13"/>
      <c r="B17" s="2"/>
      <c r="C17" s="10"/>
      <c r="D17" s="10"/>
      <c r="E17" s="8"/>
    </row>
    <row r="18" spans="1:5" x14ac:dyDescent="0.15">
      <c r="A18" s="13"/>
      <c r="B18" s="2"/>
      <c r="C18" s="10"/>
      <c r="D18" s="10"/>
      <c r="E18" s="8"/>
    </row>
    <row r="19" spans="1:5" x14ac:dyDescent="0.15">
      <c r="A19" s="13"/>
      <c r="B19" s="2"/>
      <c r="C19" s="10"/>
      <c r="D19" s="10"/>
      <c r="E19" s="8"/>
    </row>
    <row r="20" spans="1:5" x14ac:dyDescent="0.15">
      <c r="A20" s="13"/>
      <c r="B20" s="2"/>
      <c r="C20" s="10"/>
      <c r="D20" s="10"/>
      <c r="E20" s="8"/>
    </row>
    <row r="21" spans="1:5" x14ac:dyDescent="0.15">
      <c r="A21" s="13"/>
      <c r="B21" s="2"/>
      <c r="C21" s="10"/>
      <c r="D21" s="10"/>
      <c r="E21" s="8"/>
    </row>
    <row r="22" spans="1:5" x14ac:dyDescent="0.15">
      <c r="A22" s="13"/>
      <c r="B22" s="2"/>
      <c r="C22" s="10"/>
      <c r="D22" s="10"/>
      <c r="E22" s="8"/>
    </row>
    <row r="23" spans="1:5" x14ac:dyDescent="0.15">
      <c r="A23" s="13"/>
      <c r="B23" s="2"/>
      <c r="C23" s="10"/>
      <c r="D23" s="10"/>
      <c r="E23" s="8"/>
    </row>
    <row r="24" spans="1:5" x14ac:dyDescent="0.15">
      <c r="A24" s="13"/>
      <c r="B24" s="2"/>
      <c r="C24" s="10"/>
      <c r="D24" s="10"/>
      <c r="E24" s="8"/>
    </row>
    <row r="25" spans="1:5" x14ac:dyDescent="0.15">
      <c r="A25" s="13"/>
      <c r="B25" s="2"/>
      <c r="C25" s="10"/>
      <c r="D25" s="10"/>
      <c r="E25" s="8"/>
    </row>
    <row r="26" spans="1:5" x14ac:dyDescent="0.15">
      <c r="A26" s="13"/>
      <c r="B26" s="2"/>
      <c r="C26" s="10"/>
      <c r="D26" s="10"/>
      <c r="E26" s="8"/>
    </row>
    <row r="27" spans="1:5" x14ac:dyDescent="0.15">
      <c r="A27" s="13"/>
      <c r="B27" s="2"/>
      <c r="C27" s="10"/>
      <c r="D27" s="10"/>
      <c r="E27" s="8"/>
    </row>
    <row r="28" spans="1:5" x14ac:dyDescent="0.15">
      <c r="A28" s="13"/>
      <c r="B28" s="2"/>
      <c r="C28" s="10"/>
      <c r="D28" s="10"/>
      <c r="E28" s="8"/>
    </row>
    <row r="29" spans="1:5" x14ac:dyDescent="0.15">
      <c r="A29" s="13"/>
      <c r="B29" s="55"/>
      <c r="C29" s="10"/>
      <c r="D29" s="10"/>
      <c r="E29" s="8"/>
    </row>
    <row r="30" spans="1:5" x14ac:dyDescent="0.15">
      <c r="A30" s="13"/>
      <c r="B30" s="2"/>
      <c r="C30" s="10"/>
      <c r="D30" s="10"/>
      <c r="E30" s="8"/>
    </row>
    <row r="31" spans="1:5" x14ac:dyDescent="0.15">
      <c r="A31" s="13"/>
      <c r="B31" s="2"/>
      <c r="C31" s="10"/>
      <c r="D31" s="10"/>
      <c r="E31" s="8"/>
    </row>
    <row r="32" spans="1:5" x14ac:dyDescent="0.15">
      <c r="A32" s="13"/>
      <c r="B32" s="2"/>
      <c r="C32" s="10"/>
      <c r="D32" s="10"/>
      <c r="E32" s="8"/>
    </row>
    <row r="33" spans="1:5" x14ac:dyDescent="0.15">
      <c r="A33" s="13"/>
      <c r="B33" s="2"/>
      <c r="C33" s="10"/>
      <c r="D33" s="10"/>
      <c r="E33" s="8"/>
    </row>
    <row r="34" spans="1:5" x14ac:dyDescent="0.15">
      <c r="A34" s="13"/>
      <c r="B34" s="2"/>
      <c r="C34" s="2"/>
      <c r="D34" s="2"/>
      <c r="E34" s="8"/>
    </row>
    <row r="35" spans="1:5" x14ac:dyDescent="0.15">
      <c r="A35" s="13"/>
      <c r="B35" s="2"/>
      <c r="C35" s="10"/>
      <c r="D35" s="10"/>
      <c r="E35" s="17"/>
    </row>
    <row r="36" spans="1:5" x14ac:dyDescent="0.15">
      <c r="A36" s="13"/>
      <c r="B36" s="2"/>
      <c r="C36" s="10"/>
      <c r="D36" s="10"/>
      <c r="E36" s="17"/>
    </row>
    <row r="37" spans="1:5" x14ac:dyDescent="0.15">
      <c r="A37" s="13"/>
      <c r="B37" s="2"/>
      <c r="C37" s="10"/>
      <c r="D37" s="10"/>
      <c r="E37" s="17"/>
    </row>
    <row r="38" spans="1:5" x14ac:dyDescent="0.15">
      <c r="A38" s="13"/>
      <c r="B38" s="2"/>
      <c r="C38" s="10"/>
      <c r="D38" s="10"/>
      <c r="E38" s="17"/>
    </row>
    <row r="39" spans="1:5" x14ac:dyDescent="0.15">
      <c r="A39" s="13"/>
      <c r="B39" s="2"/>
      <c r="C39" s="10"/>
      <c r="D39" s="10"/>
      <c r="E39" s="17"/>
    </row>
    <row r="40" spans="1:5" x14ac:dyDescent="0.15">
      <c r="A40" s="13"/>
      <c r="B40" s="2"/>
      <c r="C40" s="10"/>
      <c r="D40" s="10"/>
      <c r="E40" s="17"/>
    </row>
    <row r="41" spans="1:5" x14ac:dyDescent="0.15">
      <c r="A41" s="13"/>
      <c r="B41" s="2"/>
      <c r="C41" s="10"/>
      <c r="D41" s="10"/>
      <c r="E41" s="17"/>
    </row>
    <row r="42" spans="1:5" x14ac:dyDescent="0.15">
      <c r="A42" s="13"/>
      <c r="B42" s="2"/>
      <c r="C42" s="10"/>
      <c r="D42" s="10"/>
      <c r="E42" s="17"/>
    </row>
    <row r="43" spans="1:5" x14ac:dyDescent="0.15">
      <c r="A43" s="13"/>
      <c r="B43" s="2"/>
      <c r="C43" s="10"/>
      <c r="D43" s="10"/>
      <c r="E43" s="17"/>
    </row>
    <row r="44" spans="1:5" x14ac:dyDescent="0.15">
      <c r="A44" s="13"/>
      <c r="B44" s="2"/>
      <c r="C44" s="10"/>
      <c r="D44" s="10"/>
      <c r="E44" s="17"/>
    </row>
    <row r="45" spans="1:5" ht="13.5" customHeight="1" x14ac:dyDescent="0.15">
      <c r="A45" s="86" t="s">
        <v>17</v>
      </c>
      <c r="B45" s="87"/>
      <c r="C45" s="87"/>
      <c r="D45" s="88"/>
      <c r="E45" s="8">
        <f>SUM(E6:E44)</f>
        <v>1150</v>
      </c>
    </row>
    <row r="46" spans="1:5" ht="13.5" customHeight="1" x14ac:dyDescent="0.15">
      <c r="A46" s="1" t="s">
        <v>35</v>
      </c>
    </row>
    <row r="48" spans="1:5" x14ac:dyDescent="0.15">
      <c r="A48" s="1" t="s">
        <v>255</v>
      </c>
    </row>
    <row r="49" spans="1:1" x14ac:dyDescent="0.15">
      <c r="A49" s="1" t="s">
        <v>370</v>
      </c>
    </row>
    <row r="50" spans="1:1" x14ac:dyDescent="0.15">
      <c r="A50" s="1" t="s">
        <v>387</v>
      </c>
    </row>
    <row r="51" spans="1:1" x14ac:dyDescent="0.15">
      <c r="A51" s="1" t="s">
        <v>371</v>
      </c>
    </row>
    <row r="52" spans="1:1" x14ac:dyDescent="0.15">
      <c r="A52" s="1" t="s">
        <v>256</v>
      </c>
    </row>
    <row r="53" spans="1:1" x14ac:dyDescent="0.15">
      <c r="A53" s="1" t="s">
        <v>257</v>
      </c>
    </row>
    <row r="54" spans="1:1" x14ac:dyDescent="0.15">
      <c r="A54" s="1" t="s">
        <v>391</v>
      </c>
    </row>
    <row r="55" spans="1:1" x14ac:dyDescent="0.15">
      <c r="A55" s="1" t="s">
        <v>390</v>
      </c>
    </row>
    <row r="56" spans="1:1" x14ac:dyDescent="0.15">
      <c r="A56" s="1" t="s">
        <v>380</v>
      </c>
    </row>
  </sheetData>
  <mergeCells count="2">
    <mergeCell ref="A3:E3"/>
    <mergeCell ref="A45:D45"/>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4B4D0"/>
  </sheetPr>
  <dimension ref="A1:H175"/>
  <sheetViews>
    <sheetView zoomScaleNormal="100" workbookViewId="0"/>
  </sheetViews>
  <sheetFormatPr defaultRowHeight="12" x14ac:dyDescent="0.15"/>
  <cols>
    <col min="1" max="1" width="15.625" style="1" customWidth="1"/>
    <col min="2" max="2" width="12.625" style="1" customWidth="1"/>
    <col min="3" max="3" width="9.625" style="1" customWidth="1"/>
    <col min="4" max="5" width="11.5" style="1" customWidth="1"/>
    <col min="6" max="6" width="12.5" style="1" customWidth="1"/>
    <col min="7" max="7" width="15.625" style="1" customWidth="1"/>
    <col min="8" max="16384" width="9" style="1"/>
  </cols>
  <sheetData>
    <row r="1" spans="1:7" x14ac:dyDescent="0.15">
      <c r="A1" s="1" t="s">
        <v>122</v>
      </c>
    </row>
    <row r="3" spans="1:7" ht="17.25" x14ac:dyDescent="0.15">
      <c r="A3" s="91" t="s">
        <v>123</v>
      </c>
      <c r="B3" s="91"/>
      <c r="C3" s="91"/>
      <c r="D3" s="91"/>
      <c r="E3" s="91"/>
      <c r="F3" s="91"/>
      <c r="G3" s="91"/>
    </row>
    <row r="4" spans="1:7" ht="12" customHeight="1" x14ac:dyDescent="0.15">
      <c r="A4" s="111" t="s">
        <v>46</v>
      </c>
      <c r="B4" s="91"/>
      <c r="C4" s="91"/>
      <c r="D4" s="91"/>
      <c r="E4" s="91"/>
      <c r="F4" s="91"/>
      <c r="G4" s="91"/>
    </row>
    <row r="6" spans="1:7" ht="24" customHeight="1" x14ac:dyDescent="0.15">
      <c r="A6" s="121" t="s">
        <v>1</v>
      </c>
      <c r="B6" s="123" t="s">
        <v>47</v>
      </c>
      <c r="C6" s="123" t="s">
        <v>48</v>
      </c>
      <c r="D6" s="130" t="s">
        <v>49</v>
      </c>
      <c r="E6" s="132"/>
      <c r="F6" s="123" t="s">
        <v>51</v>
      </c>
      <c r="G6" s="123" t="s">
        <v>52</v>
      </c>
    </row>
    <row r="7" spans="1:7" x14ac:dyDescent="0.15">
      <c r="A7" s="122"/>
      <c r="B7" s="124"/>
      <c r="C7" s="124"/>
      <c r="D7" s="62" t="s">
        <v>80</v>
      </c>
      <c r="E7" s="63" t="s">
        <v>81</v>
      </c>
      <c r="F7" s="124"/>
      <c r="G7" s="124"/>
    </row>
    <row r="8" spans="1:7" x14ac:dyDescent="0.15">
      <c r="A8" s="115" t="s">
        <v>53</v>
      </c>
      <c r="B8" s="2" t="s">
        <v>54</v>
      </c>
      <c r="C8" s="56">
        <f>DATEDIF(D8,E8,"D")</f>
        <v>30</v>
      </c>
      <c r="D8" s="10">
        <v>44013</v>
      </c>
      <c r="E8" s="10">
        <v>44043</v>
      </c>
      <c r="F8" s="8">
        <v>10000</v>
      </c>
      <c r="G8" s="8">
        <f>C8*F8</f>
        <v>300000</v>
      </c>
    </row>
    <row r="9" spans="1:7" x14ac:dyDescent="0.15">
      <c r="A9" s="116"/>
      <c r="B9" s="2" t="s">
        <v>55</v>
      </c>
      <c r="C9" s="56">
        <f>DATEDIF(D9,E9,"D")</f>
        <v>60</v>
      </c>
      <c r="D9" s="10">
        <v>44044</v>
      </c>
      <c r="E9" s="10">
        <v>44104</v>
      </c>
      <c r="F9" s="8">
        <v>12000</v>
      </c>
      <c r="G9" s="8">
        <f>C9*F9</f>
        <v>720000</v>
      </c>
    </row>
    <row r="10" spans="1:7" x14ac:dyDescent="0.15">
      <c r="A10" s="116"/>
      <c r="B10" s="2"/>
      <c r="C10" s="56">
        <f t="shared" ref="C10:C15" si="0">DATEDIF(D10,E10,"D")</f>
        <v>0</v>
      </c>
      <c r="D10" s="10"/>
      <c r="E10" s="10"/>
      <c r="F10" s="8"/>
      <c r="G10" s="8"/>
    </row>
    <row r="11" spans="1:7" x14ac:dyDescent="0.15">
      <c r="A11" s="116"/>
      <c r="B11" s="2"/>
      <c r="C11" s="56">
        <f t="shared" si="0"/>
        <v>0</v>
      </c>
      <c r="D11" s="10"/>
      <c r="E11" s="10"/>
      <c r="F11" s="8"/>
      <c r="G11" s="8"/>
    </row>
    <row r="12" spans="1:7" x14ac:dyDescent="0.15">
      <c r="A12" s="116"/>
      <c r="B12" s="2"/>
      <c r="C12" s="56">
        <f t="shared" si="0"/>
        <v>0</v>
      </c>
      <c r="D12" s="10"/>
      <c r="E12" s="10"/>
      <c r="F12" s="8"/>
      <c r="G12" s="8"/>
    </row>
    <row r="13" spans="1:7" x14ac:dyDescent="0.15">
      <c r="A13" s="116"/>
      <c r="B13" s="2"/>
      <c r="C13" s="56">
        <f t="shared" si="0"/>
        <v>0</v>
      </c>
      <c r="D13" s="10"/>
      <c r="E13" s="10"/>
      <c r="F13" s="8"/>
      <c r="G13" s="8"/>
    </row>
    <row r="14" spans="1:7" x14ac:dyDescent="0.15">
      <c r="A14" s="116"/>
      <c r="B14" s="2"/>
      <c r="C14" s="56">
        <f t="shared" si="0"/>
        <v>0</v>
      </c>
      <c r="D14" s="2"/>
      <c r="E14" s="2"/>
      <c r="F14" s="8"/>
      <c r="G14" s="8"/>
    </row>
    <row r="15" spans="1:7" x14ac:dyDescent="0.15">
      <c r="A15" s="117"/>
      <c r="B15" s="2"/>
      <c r="C15" s="56">
        <f t="shared" si="0"/>
        <v>0</v>
      </c>
      <c r="D15" s="2"/>
      <c r="E15" s="2"/>
      <c r="F15" s="8"/>
      <c r="G15" s="8"/>
    </row>
    <row r="16" spans="1:7" x14ac:dyDescent="0.15">
      <c r="A16" s="86" t="s">
        <v>13</v>
      </c>
      <c r="B16" s="87"/>
      <c r="C16" s="87"/>
      <c r="D16" s="87"/>
      <c r="E16" s="87"/>
      <c r="F16" s="88"/>
      <c r="G16" s="8">
        <f>SUM(G8:G15)</f>
        <v>1020000</v>
      </c>
    </row>
    <row r="17" spans="1:7" ht="24" x14ac:dyDescent="0.15">
      <c r="A17" s="63" t="s">
        <v>1</v>
      </c>
      <c r="B17" s="63" t="s">
        <v>56</v>
      </c>
      <c r="C17" s="63" t="s">
        <v>84</v>
      </c>
      <c r="D17" s="64" t="s">
        <v>82</v>
      </c>
      <c r="E17" s="65" t="s">
        <v>83</v>
      </c>
      <c r="F17" s="66" t="s">
        <v>85</v>
      </c>
      <c r="G17" s="67" t="s">
        <v>57</v>
      </c>
    </row>
    <row r="18" spans="1:7" x14ac:dyDescent="0.15">
      <c r="A18" s="118" t="s">
        <v>58</v>
      </c>
      <c r="B18" s="2">
        <v>1</v>
      </c>
      <c r="C18" s="2">
        <v>1</v>
      </c>
      <c r="D18" s="15">
        <v>44013</v>
      </c>
      <c r="E18" s="14">
        <v>44104</v>
      </c>
      <c r="F18" s="11">
        <v>150000</v>
      </c>
      <c r="G18" s="8">
        <f>B18*C18*F18</f>
        <v>150000</v>
      </c>
    </row>
    <row r="19" spans="1:7" x14ac:dyDescent="0.15">
      <c r="A19" s="119"/>
      <c r="B19" s="2"/>
      <c r="C19" s="2"/>
      <c r="D19" s="15"/>
      <c r="E19" s="14"/>
      <c r="F19" s="11"/>
      <c r="G19" s="8"/>
    </row>
    <row r="20" spans="1:7" x14ac:dyDescent="0.15">
      <c r="A20" s="119"/>
      <c r="B20" s="2"/>
      <c r="C20" s="2"/>
      <c r="D20" s="15"/>
      <c r="E20" s="14"/>
      <c r="F20" s="11"/>
      <c r="G20" s="8"/>
    </row>
    <row r="21" spans="1:7" x14ac:dyDescent="0.15">
      <c r="A21" s="119"/>
      <c r="B21" s="2"/>
      <c r="C21" s="2"/>
      <c r="D21" s="15"/>
      <c r="E21" s="14"/>
      <c r="F21" s="11"/>
      <c r="G21" s="8"/>
    </row>
    <row r="22" spans="1:7" x14ac:dyDescent="0.15">
      <c r="A22" s="119"/>
      <c r="B22" s="2"/>
      <c r="C22" s="2"/>
      <c r="D22" s="15"/>
      <c r="E22" s="14"/>
      <c r="F22" s="11"/>
      <c r="G22" s="8"/>
    </row>
    <row r="23" spans="1:7" x14ac:dyDescent="0.15">
      <c r="A23" s="119"/>
      <c r="B23" s="2"/>
      <c r="C23" s="2"/>
      <c r="D23" s="9"/>
      <c r="E23" s="13"/>
      <c r="F23" s="11"/>
      <c r="G23" s="8"/>
    </row>
    <row r="24" spans="1:7" x14ac:dyDescent="0.15">
      <c r="A24" s="119"/>
      <c r="B24" s="2"/>
      <c r="C24" s="2"/>
      <c r="D24" s="9"/>
      <c r="E24" s="13"/>
      <c r="F24" s="11"/>
      <c r="G24" s="8"/>
    </row>
    <row r="25" spans="1:7" x14ac:dyDescent="0.15">
      <c r="A25" s="120"/>
      <c r="B25" s="2"/>
      <c r="C25" s="2"/>
      <c r="D25" s="9"/>
      <c r="E25" s="13"/>
      <c r="F25" s="11"/>
      <c r="G25" s="8"/>
    </row>
    <row r="26" spans="1:7" x14ac:dyDescent="0.15">
      <c r="A26" s="86" t="s">
        <v>13</v>
      </c>
      <c r="B26" s="87"/>
      <c r="C26" s="87"/>
      <c r="D26" s="87"/>
      <c r="E26" s="87"/>
      <c r="F26" s="88"/>
      <c r="G26" s="8">
        <f>SUM(G18:G25)</f>
        <v>150000</v>
      </c>
    </row>
    <row r="27" spans="1:7" ht="24" x14ac:dyDescent="0.15">
      <c r="A27" s="63" t="s">
        <v>1</v>
      </c>
      <c r="B27" s="63" t="s">
        <v>59</v>
      </c>
      <c r="C27" s="130" t="s">
        <v>60</v>
      </c>
      <c r="D27" s="131"/>
      <c r="E27" s="132"/>
      <c r="F27" s="68" t="s">
        <v>61</v>
      </c>
      <c r="G27" s="67" t="s">
        <v>57</v>
      </c>
    </row>
    <row r="28" spans="1:7" ht="13.5" customHeight="1" x14ac:dyDescent="0.15">
      <c r="A28" s="118" t="s">
        <v>226</v>
      </c>
      <c r="B28" s="57">
        <v>30</v>
      </c>
      <c r="C28" s="112">
        <v>44015</v>
      </c>
      <c r="D28" s="113"/>
      <c r="E28" s="114"/>
      <c r="F28" s="8">
        <v>131</v>
      </c>
      <c r="G28" s="8">
        <f>B28*F28</f>
        <v>3930</v>
      </c>
    </row>
    <row r="29" spans="1:7" ht="13.5" customHeight="1" x14ac:dyDescent="0.15">
      <c r="A29" s="119"/>
      <c r="B29" s="57">
        <v>40</v>
      </c>
      <c r="C29" s="112">
        <v>44022</v>
      </c>
      <c r="D29" s="113"/>
      <c r="E29" s="114"/>
      <c r="F29" s="8">
        <v>136</v>
      </c>
      <c r="G29" s="8">
        <f>B29*F29</f>
        <v>5440</v>
      </c>
    </row>
    <row r="30" spans="1:7" ht="13.5" customHeight="1" x14ac:dyDescent="0.15">
      <c r="A30" s="119"/>
      <c r="B30" s="57">
        <v>40</v>
      </c>
      <c r="C30" s="112">
        <v>44028</v>
      </c>
      <c r="D30" s="113"/>
      <c r="E30" s="114"/>
      <c r="F30" s="8">
        <v>136</v>
      </c>
      <c r="G30" s="8">
        <f>B30*F30</f>
        <v>5440</v>
      </c>
    </row>
    <row r="31" spans="1:7" ht="13.5" customHeight="1" x14ac:dyDescent="0.15">
      <c r="A31" s="119"/>
      <c r="B31" s="57"/>
      <c r="C31" s="112"/>
      <c r="D31" s="113"/>
      <c r="E31" s="114"/>
      <c r="F31" s="8"/>
      <c r="G31" s="8"/>
    </row>
    <row r="32" spans="1:7" ht="13.5" customHeight="1" x14ac:dyDescent="0.15">
      <c r="A32" s="119"/>
      <c r="B32" s="57"/>
      <c r="C32" s="112"/>
      <c r="D32" s="113"/>
      <c r="E32" s="114"/>
      <c r="F32" s="8"/>
      <c r="G32" s="8"/>
    </row>
    <row r="33" spans="1:7" ht="13.5" customHeight="1" x14ac:dyDescent="0.15">
      <c r="A33" s="119"/>
      <c r="B33" s="57"/>
      <c r="C33" s="112"/>
      <c r="D33" s="113"/>
      <c r="E33" s="114"/>
      <c r="F33" s="8"/>
      <c r="G33" s="8"/>
    </row>
    <row r="34" spans="1:7" ht="13.5" customHeight="1" x14ac:dyDescent="0.15">
      <c r="A34" s="119"/>
      <c r="B34" s="57"/>
      <c r="C34" s="112"/>
      <c r="D34" s="113"/>
      <c r="E34" s="114"/>
      <c r="F34" s="8"/>
      <c r="G34" s="8"/>
    </row>
    <row r="35" spans="1:7" ht="13.5" customHeight="1" x14ac:dyDescent="0.15">
      <c r="A35" s="119"/>
      <c r="B35" s="57"/>
      <c r="C35" s="112"/>
      <c r="D35" s="113"/>
      <c r="E35" s="114"/>
      <c r="F35" s="8"/>
      <c r="G35" s="8"/>
    </row>
    <row r="36" spans="1:7" ht="13.5" customHeight="1" x14ac:dyDescent="0.15">
      <c r="A36" s="119"/>
      <c r="B36" s="57"/>
      <c r="C36" s="112"/>
      <c r="D36" s="113"/>
      <c r="E36" s="114"/>
      <c r="F36" s="8"/>
      <c r="G36" s="8"/>
    </row>
    <row r="37" spans="1:7" x14ac:dyDescent="0.15">
      <c r="A37" s="119"/>
      <c r="B37" s="57"/>
      <c r="C37" s="86"/>
      <c r="D37" s="87"/>
      <c r="E37" s="88"/>
      <c r="F37" s="8"/>
      <c r="G37" s="8"/>
    </row>
    <row r="38" spans="1:7" x14ac:dyDescent="0.15">
      <c r="A38" s="120"/>
      <c r="B38" s="57"/>
      <c r="C38" s="86"/>
      <c r="D38" s="87"/>
      <c r="E38" s="88"/>
      <c r="F38" s="8"/>
      <c r="G38" s="8"/>
    </row>
    <row r="39" spans="1:7" x14ac:dyDescent="0.15">
      <c r="A39" s="86" t="s">
        <v>13</v>
      </c>
      <c r="B39" s="87"/>
      <c r="C39" s="87"/>
      <c r="D39" s="87"/>
      <c r="E39" s="87"/>
      <c r="F39" s="88"/>
      <c r="G39" s="8">
        <f>SUM(G28:G38)</f>
        <v>14810</v>
      </c>
    </row>
    <row r="40" spans="1:7" ht="24" x14ac:dyDescent="0.15">
      <c r="A40" s="63" t="s">
        <v>1</v>
      </c>
      <c r="B40" s="63" t="s">
        <v>67</v>
      </c>
      <c r="C40" s="63" t="s">
        <v>88</v>
      </c>
      <c r="D40" s="63" t="s">
        <v>89</v>
      </c>
      <c r="E40" s="67" t="s">
        <v>68</v>
      </c>
      <c r="F40" s="68" t="s">
        <v>69</v>
      </c>
      <c r="G40" s="63" t="s">
        <v>57</v>
      </c>
    </row>
    <row r="41" spans="1:7" x14ac:dyDescent="0.15">
      <c r="A41" s="127" t="s">
        <v>64</v>
      </c>
      <c r="B41" s="10">
        <v>44013</v>
      </c>
      <c r="C41" s="10" t="s">
        <v>90</v>
      </c>
      <c r="D41" s="13" t="s">
        <v>94</v>
      </c>
      <c r="E41" s="13" t="s">
        <v>70</v>
      </c>
      <c r="F41" s="16">
        <v>1440</v>
      </c>
      <c r="G41" s="8">
        <f>F41</f>
        <v>1440</v>
      </c>
    </row>
    <row r="42" spans="1:7" x14ac:dyDescent="0.15">
      <c r="A42" s="128"/>
      <c r="B42" s="10">
        <v>44013</v>
      </c>
      <c r="C42" s="10" t="s">
        <v>91</v>
      </c>
      <c r="D42" s="13" t="s">
        <v>95</v>
      </c>
      <c r="E42" s="13" t="s">
        <v>70</v>
      </c>
      <c r="F42" s="16">
        <v>1440</v>
      </c>
      <c r="G42" s="8">
        <f>F42</f>
        <v>1440</v>
      </c>
    </row>
    <row r="43" spans="1:7" x14ac:dyDescent="0.15">
      <c r="A43" s="128"/>
      <c r="B43" s="10">
        <v>44015</v>
      </c>
      <c r="C43" s="10" t="s">
        <v>90</v>
      </c>
      <c r="D43" s="13" t="s">
        <v>94</v>
      </c>
      <c r="E43" s="13" t="s">
        <v>225</v>
      </c>
      <c r="F43" s="16">
        <v>1390</v>
      </c>
      <c r="G43" s="8">
        <f>F43</f>
        <v>1390</v>
      </c>
    </row>
    <row r="44" spans="1:7" x14ac:dyDescent="0.15">
      <c r="A44" s="128"/>
      <c r="B44" s="10">
        <v>44015</v>
      </c>
      <c r="C44" s="10" t="s">
        <v>91</v>
      </c>
      <c r="D44" s="13" t="s">
        <v>95</v>
      </c>
      <c r="E44" s="13" t="s">
        <v>225</v>
      </c>
      <c r="F44" s="16">
        <v>1390</v>
      </c>
      <c r="G44" s="8">
        <f>F44</f>
        <v>1390</v>
      </c>
    </row>
    <row r="45" spans="1:7" x14ac:dyDescent="0.15">
      <c r="A45" s="128"/>
      <c r="B45" s="10"/>
      <c r="C45" s="10"/>
      <c r="D45" s="13"/>
      <c r="E45" s="13"/>
      <c r="F45" s="16"/>
      <c r="G45" s="8"/>
    </row>
    <row r="46" spans="1:7" x14ac:dyDescent="0.15">
      <c r="A46" s="128"/>
      <c r="B46" s="10"/>
      <c r="C46" s="10"/>
      <c r="D46" s="13"/>
      <c r="E46" s="13"/>
      <c r="F46" s="16"/>
      <c r="G46" s="8"/>
    </row>
    <row r="47" spans="1:7" x14ac:dyDescent="0.15">
      <c r="A47" s="128"/>
      <c r="B47" s="10"/>
      <c r="C47" s="10"/>
      <c r="D47" s="13"/>
      <c r="E47" s="13"/>
      <c r="F47" s="16"/>
      <c r="G47" s="8"/>
    </row>
    <row r="48" spans="1:7" x14ac:dyDescent="0.15">
      <c r="A48" s="128"/>
      <c r="B48" s="10"/>
      <c r="C48" s="10"/>
      <c r="D48" s="13"/>
      <c r="E48" s="13"/>
      <c r="F48" s="16"/>
      <c r="G48" s="8"/>
    </row>
    <row r="49" spans="1:8" x14ac:dyDescent="0.15">
      <c r="A49" s="128"/>
      <c r="B49" s="10"/>
      <c r="C49" s="10"/>
      <c r="D49" s="13"/>
      <c r="E49" s="13"/>
      <c r="F49" s="16"/>
      <c r="G49" s="8"/>
    </row>
    <row r="50" spans="1:8" x14ac:dyDescent="0.15">
      <c r="A50" s="128"/>
      <c r="B50" s="10"/>
      <c r="C50" s="10"/>
      <c r="D50" s="13"/>
      <c r="E50" s="13"/>
      <c r="F50" s="16"/>
      <c r="G50" s="8"/>
    </row>
    <row r="51" spans="1:8" x14ac:dyDescent="0.15">
      <c r="A51" s="128"/>
      <c r="B51" s="10"/>
      <c r="C51" s="10"/>
      <c r="D51" s="13"/>
      <c r="E51" s="13"/>
      <c r="F51" s="16"/>
      <c r="G51" s="8"/>
    </row>
    <row r="52" spans="1:8" x14ac:dyDescent="0.15">
      <c r="A52" s="129"/>
      <c r="B52" s="2"/>
      <c r="C52" s="2"/>
      <c r="D52" s="2"/>
      <c r="E52" s="2"/>
      <c r="F52" s="8"/>
      <c r="G52" s="8"/>
    </row>
    <row r="53" spans="1:8" x14ac:dyDescent="0.15">
      <c r="A53" s="86" t="s">
        <v>13</v>
      </c>
      <c r="B53" s="87"/>
      <c r="C53" s="87"/>
      <c r="D53" s="87"/>
      <c r="E53" s="87"/>
      <c r="F53" s="88"/>
      <c r="G53" s="8">
        <f>SUM(G41:G52)</f>
        <v>5660</v>
      </c>
    </row>
    <row r="54" spans="1:8" x14ac:dyDescent="0.15">
      <c r="A54" s="86" t="s">
        <v>17</v>
      </c>
      <c r="B54" s="87"/>
      <c r="C54" s="87"/>
      <c r="D54" s="87"/>
      <c r="E54" s="87"/>
      <c r="F54" s="88"/>
      <c r="G54" s="8">
        <f>G16+G26+G39+G53</f>
        <v>1190470</v>
      </c>
    </row>
    <row r="55" spans="1:8" x14ac:dyDescent="0.15">
      <c r="A55" s="1" t="s">
        <v>35</v>
      </c>
      <c r="F55" s="4"/>
      <c r="G55" s="4"/>
    </row>
    <row r="56" spans="1:8" x14ac:dyDescent="0.15">
      <c r="F56" s="4"/>
      <c r="G56" s="4"/>
    </row>
    <row r="57" spans="1:8" x14ac:dyDescent="0.15">
      <c r="A57" s="1" t="s">
        <v>258</v>
      </c>
      <c r="F57" s="4"/>
      <c r="G57" s="4"/>
    </row>
    <row r="58" spans="1:8" x14ac:dyDescent="0.15">
      <c r="A58" s="1" t="s">
        <v>299</v>
      </c>
      <c r="F58" s="4"/>
      <c r="G58" s="4"/>
    </row>
    <row r="59" spans="1:8" x14ac:dyDescent="0.15">
      <c r="A59" s="1" t="s">
        <v>300</v>
      </c>
      <c r="F59" s="4"/>
      <c r="G59" s="4"/>
    </row>
    <row r="60" spans="1:8" x14ac:dyDescent="0.15">
      <c r="A60" s="1" t="s">
        <v>389</v>
      </c>
      <c r="F60" s="4"/>
      <c r="G60" s="4"/>
    </row>
    <row r="61" spans="1:8" x14ac:dyDescent="0.15">
      <c r="A61" s="1" t="s">
        <v>301</v>
      </c>
      <c r="F61" s="4"/>
      <c r="G61" s="4"/>
    </row>
    <row r="62" spans="1:8" x14ac:dyDescent="0.15">
      <c r="A62" s="1" t="s">
        <v>380</v>
      </c>
      <c r="F62" s="4"/>
      <c r="G62" s="4"/>
    </row>
    <row r="63" spans="1:8" x14ac:dyDescent="0.15">
      <c r="A63" s="1" t="s">
        <v>358</v>
      </c>
      <c r="G63" s="4"/>
      <c r="H63" s="4"/>
    </row>
    <row r="64" spans="1:8" x14ac:dyDescent="0.15">
      <c r="A64" s="1" t="s">
        <v>359</v>
      </c>
      <c r="G64" s="4"/>
      <c r="H64" s="4"/>
    </row>
    <row r="65" spans="1:8" x14ac:dyDescent="0.15">
      <c r="A65" s="1" t="s">
        <v>357</v>
      </c>
      <c r="G65" s="4"/>
      <c r="H65" s="4"/>
    </row>
    <row r="66" spans="1:8" x14ac:dyDescent="0.15">
      <c r="A66" s="76"/>
      <c r="B66" s="77"/>
      <c r="C66" s="77"/>
      <c r="D66" s="77"/>
      <c r="E66" s="77"/>
      <c r="F66" s="77"/>
      <c r="G66" s="79"/>
      <c r="H66" s="6"/>
    </row>
    <row r="67" spans="1:8" x14ac:dyDescent="0.15">
      <c r="A67" s="80"/>
      <c r="B67" s="5"/>
      <c r="C67" s="5"/>
      <c r="D67" s="5"/>
      <c r="E67" s="5"/>
      <c r="F67" s="5"/>
      <c r="G67" s="81"/>
      <c r="H67" s="6"/>
    </row>
    <row r="68" spans="1:8" x14ac:dyDescent="0.15">
      <c r="A68" s="80"/>
      <c r="B68" s="5"/>
      <c r="C68" s="5"/>
      <c r="D68" s="5"/>
      <c r="E68" s="5"/>
      <c r="F68" s="5"/>
      <c r="G68" s="81"/>
      <c r="H68" s="6"/>
    </row>
    <row r="69" spans="1:8" x14ac:dyDescent="0.15">
      <c r="A69" s="82"/>
      <c r="B69" s="7"/>
      <c r="C69" s="7"/>
      <c r="D69" s="7"/>
      <c r="E69" s="7"/>
      <c r="F69" s="7"/>
      <c r="G69" s="84"/>
      <c r="H69" s="6"/>
    </row>
    <row r="70" spans="1:8" x14ac:dyDescent="0.15">
      <c r="A70" s="1" t="s">
        <v>360</v>
      </c>
      <c r="G70" s="4"/>
      <c r="H70" s="4"/>
    </row>
    <row r="71" spans="1:8" x14ac:dyDescent="0.15">
      <c r="A71" s="1" t="s">
        <v>367</v>
      </c>
      <c r="G71" s="4"/>
      <c r="H71" s="4"/>
    </row>
    <row r="72" spans="1:8" x14ac:dyDescent="0.15">
      <c r="A72" s="1" t="s">
        <v>368</v>
      </c>
      <c r="G72" s="4"/>
      <c r="H72" s="4"/>
    </row>
    <row r="73" spans="1:8" x14ac:dyDescent="0.15">
      <c r="A73" s="1" t="s">
        <v>369</v>
      </c>
      <c r="G73" s="4"/>
      <c r="H73" s="4"/>
    </row>
    <row r="74" spans="1:8" x14ac:dyDescent="0.15">
      <c r="A74" s="1" t="s">
        <v>363</v>
      </c>
      <c r="G74" s="4"/>
      <c r="H74" s="4"/>
    </row>
    <row r="75" spans="1:8" x14ac:dyDescent="0.15">
      <c r="A75" s="1" t="s">
        <v>362</v>
      </c>
      <c r="G75" s="4"/>
      <c r="H75" s="4"/>
    </row>
    <row r="76" spans="1:8" x14ac:dyDescent="0.15">
      <c r="G76" s="4"/>
      <c r="H76" s="4"/>
    </row>
    <row r="77" spans="1:8" x14ac:dyDescent="0.15">
      <c r="G77" s="4"/>
      <c r="H77" s="4"/>
    </row>
    <row r="78" spans="1:8" x14ac:dyDescent="0.15">
      <c r="G78" s="4"/>
      <c r="H78" s="4"/>
    </row>
    <row r="79" spans="1:8" x14ac:dyDescent="0.15">
      <c r="G79" s="4"/>
      <c r="H79" s="4"/>
    </row>
    <row r="80" spans="1:8" x14ac:dyDescent="0.15">
      <c r="G80" s="4"/>
      <c r="H80" s="4"/>
    </row>
    <row r="81" spans="7:8" x14ac:dyDescent="0.15">
      <c r="G81" s="4"/>
      <c r="H81" s="4"/>
    </row>
    <row r="82" spans="7:8" x14ac:dyDescent="0.15">
      <c r="G82" s="4"/>
      <c r="H82" s="4"/>
    </row>
    <row r="83" spans="7:8" x14ac:dyDescent="0.15">
      <c r="G83" s="4"/>
      <c r="H83" s="4"/>
    </row>
    <row r="84" spans="7:8" x14ac:dyDescent="0.15">
      <c r="G84" s="4"/>
      <c r="H84" s="4"/>
    </row>
    <row r="85" spans="7:8" x14ac:dyDescent="0.15">
      <c r="G85" s="4"/>
      <c r="H85" s="4"/>
    </row>
    <row r="86" spans="7:8" x14ac:dyDescent="0.15">
      <c r="G86" s="4"/>
      <c r="H86" s="4"/>
    </row>
    <row r="87" spans="7:8" x14ac:dyDescent="0.15">
      <c r="G87" s="4"/>
      <c r="H87" s="4"/>
    </row>
    <row r="88" spans="7:8" x14ac:dyDescent="0.15">
      <c r="G88" s="4"/>
      <c r="H88" s="4"/>
    </row>
    <row r="89" spans="7:8" x14ac:dyDescent="0.15">
      <c r="G89" s="4"/>
      <c r="H89" s="4"/>
    </row>
    <row r="90" spans="7:8" x14ac:dyDescent="0.15">
      <c r="G90" s="4"/>
      <c r="H90" s="4"/>
    </row>
    <row r="91" spans="7:8" x14ac:dyDescent="0.15">
      <c r="G91" s="4"/>
      <c r="H91" s="4"/>
    </row>
    <row r="92" spans="7:8" x14ac:dyDescent="0.15">
      <c r="G92" s="4"/>
      <c r="H92" s="4"/>
    </row>
    <row r="93" spans="7:8" x14ac:dyDescent="0.15">
      <c r="G93" s="4"/>
      <c r="H93" s="4"/>
    </row>
    <row r="94" spans="7:8" x14ac:dyDescent="0.15">
      <c r="G94" s="4"/>
      <c r="H94" s="4"/>
    </row>
    <row r="95" spans="7:8" x14ac:dyDescent="0.15">
      <c r="G95" s="4"/>
      <c r="H95" s="4"/>
    </row>
    <row r="96" spans="7:8" x14ac:dyDescent="0.15">
      <c r="G96" s="4"/>
      <c r="H96" s="4"/>
    </row>
    <row r="97" spans="7:8" x14ac:dyDescent="0.15">
      <c r="G97" s="4"/>
      <c r="H97" s="4"/>
    </row>
    <row r="98" spans="7:8" x14ac:dyDescent="0.15">
      <c r="G98" s="4"/>
      <c r="H98" s="4"/>
    </row>
    <row r="99" spans="7:8" x14ac:dyDescent="0.15">
      <c r="G99" s="4"/>
      <c r="H99" s="4"/>
    </row>
    <row r="100" spans="7:8" x14ac:dyDescent="0.15">
      <c r="G100" s="4"/>
      <c r="H100" s="4"/>
    </row>
    <row r="101" spans="7:8" x14ac:dyDescent="0.15">
      <c r="G101" s="4"/>
      <c r="H101" s="4"/>
    </row>
    <row r="102" spans="7:8" x14ac:dyDescent="0.15">
      <c r="G102" s="4"/>
      <c r="H102" s="4"/>
    </row>
    <row r="103" spans="7:8" x14ac:dyDescent="0.15">
      <c r="G103" s="4"/>
      <c r="H103" s="4"/>
    </row>
    <row r="104" spans="7:8" x14ac:dyDescent="0.15">
      <c r="G104" s="4"/>
      <c r="H104" s="4"/>
    </row>
    <row r="105" spans="7:8" x14ac:dyDescent="0.15">
      <c r="G105" s="4"/>
      <c r="H105" s="4"/>
    </row>
    <row r="106" spans="7:8" x14ac:dyDescent="0.15">
      <c r="G106" s="4"/>
      <c r="H106" s="4"/>
    </row>
    <row r="107" spans="7:8" x14ac:dyDescent="0.15">
      <c r="G107" s="4"/>
      <c r="H107" s="4"/>
    </row>
    <row r="108" spans="7:8" x14ac:dyDescent="0.15">
      <c r="G108" s="4"/>
      <c r="H108" s="4"/>
    </row>
    <row r="109" spans="7:8" x14ac:dyDescent="0.15">
      <c r="G109" s="4"/>
      <c r="H109" s="4"/>
    </row>
    <row r="110" spans="7:8" x14ac:dyDescent="0.15">
      <c r="G110" s="4"/>
      <c r="H110" s="4"/>
    </row>
    <row r="111" spans="7:8" x14ac:dyDescent="0.15">
      <c r="G111" s="4"/>
      <c r="H111" s="4"/>
    </row>
    <row r="112" spans="7:8" x14ac:dyDescent="0.15">
      <c r="G112" s="4"/>
      <c r="H112" s="4"/>
    </row>
    <row r="113" spans="7:8" x14ac:dyDescent="0.15">
      <c r="G113" s="4"/>
      <c r="H113" s="4"/>
    </row>
    <row r="114" spans="7:8" x14ac:dyDescent="0.15">
      <c r="G114" s="4"/>
      <c r="H114" s="4"/>
    </row>
    <row r="115" spans="7:8" x14ac:dyDescent="0.15">
      <c r="G115" s="4"/>
      <c r="H115" s="4"/>
    </row>
    <row r="116" spans="7:8" x14ac:dyDescent="0.15">
      <c r="G116" s="4"/>
      <c r="H116" s="4"/>
    </row>
    <row r="117" spans="7:8" x14ac:dyDescent="0.15">
      <c r="G117" s="4"/>
      <c r="H117" s="4"/>
    </row>
    <row r="118" spans="7:8" x14ac:dyDescent="0.15">
      <c r="G118" s="4"/>
      <c r="H118" s="4"/>
    </row>
    <row r="119" spans="7:8" x14ac:dyDescent="0.15">
      <c r="G119" s="4"/>
      <c r="H119" s="4"/>
    </row>
    <row r="120" spans="7:8" x14ac:dyDescent="0.15">
      <c r="G120" s="4"/>
      <c r="H120" s="4"/>
    </row>
    <row r="121" spans="7:8" x14ac:dyDescent="0.15">
      <c r="G121" s="4"/>
      <c r="H121" s="4"/>
    </row>
    <row r="122" spans="7:8" x14ac:dyDescent="0.15">
      <c r="G122" s="4"/>
      <c r="H122" s="4"/>
    </row>
    <row r="123" spans="7:8" x14ac:dyDescent="0.15">
      <c r="G123" s="4"/>
      <c r="H123" s="4"/>
    </row>
    <row r="124" spans="7:8" x14ac:dyDescent="0.15">
      <c r="G124" s="4"/>
      <c r="H124" s="4"/>
    </row>
    <row r="125" spans="7:8" x14ac:dyDescent="0.15">
      <c r="G125" s="4"/>
      <c r="H125" s="4"/>
    </row>
    <row r="126" spans="7:8" x14ac:dyDescent="0.15">
      <c r="G126" s="4"/>
      <c r="H126" s="4"/>
    </row>
    <row r="127" spans="7:8" x14ac:dyDescent="0.15">
      <c r="G127" s="4"/>
      <c r="H127" s="4"/>
    </row>
    <row r="128" spans="7:8" x14ac:dyDescent="0.15">
      <c r="G128" s="4"/>
      <c r="H128" s="4"/>
    </row>
    <row r="129" spans="1:8" x14ac:dyDescent="0.15">
      <c r="G129" s="4"/>
      <c r="H129" s="4"/>
    </row>
    <row r="130" spans="1:8" ht="12.75" thickBot="1" x14ac:dyDescent="0.2">
      <c r="A130" s="1" t="s">
        <v>253</v>
      </c>
      <c r="F130" s="4"/>
      <c r="G130" s="4"/>
    </row>
    <row r="131" spans="1:8" x14ac:dyDescent="0.15">
      <c r="B131" s="108" t="s">
        <v>175</v>
      </c>
      <c r="C131" s="109"/>
      <c r="D131" s="109"/>
      <c r="E131" s="109"/>
      <c r="F131" s="110"/>
      <c r="G131" s="4"/>
    </row>
    <row r="132" spans="1:8" x14ac:dyDescent="0.15">
      <c r="B132" s="37" t="s">
        <v>186</v>
      </c>
      <c r="C132" s="38" t="s">
        <v>187</v>
      </c>
      <c r="D132" s="38"/>
      <c r="E132" s="39" t="s">
        <v>190</v>
      </c>
      <c r="F132" s="40" t="s">
        <v>191</v>
      </c>
      <c r="G132" s="4"/>
    </row>
    <row r="133" spans="1:8" x14ac:dyDescent="0.15">
      <c r="B133" s="20" t="s">
        <v>176</v>
      </c>
      <c r="C133" s="5" t="s">
        <v>177</v>
      </c>
      <c r="D133" s="5"/>
      <c r="E133" s="5" t="s">
        <v>181</v>
      </c>
      <c r="F133" s="28" t="s">
        <v>184</v>
      </c>
      <c r="G133" s="4"/>
    </row>
    <row r="134" spans="1:8" x14ac:dyDescent="0.15">
      <c r="B134" s="20" t="s">
        <v>178</v>
      </c>
      <c r="C134" s="5" t="s">
        <v>177</v>
      </c>
      <c r="D134" s="5"/>
      <c r="E134" s="5"/>
      <c r="F134" s="21" t="s">
        <v>185</v>
      </c>
      <c r="G134" s="4"/>
    </row>
    <row r="135" spans="1:8" x14ac:dyDescent="0.15">
      <c r="B135" s="20" t="s">
        <v>179</v>
      </c>
      <c r="C135" s="5" t="s">
        <v>180</v>
      </c>
      <c r="D135" s="5"/>
      <c r="E135" s="5" t="s">
        <v>228</v>
      </c>
      <c r="F135" s="21" t="s">
        <v>229</v>
      </c>
      <c r="G135" s="4"/>
    </row>
    <row r="136" spans="1:8" ht="12.75" thickBot="1" x14ac:dyDescent="0.2">
      <c r="B136" s="23" t="s">
        <v>226</v>
      </c>
      <c r="C136" s="24" t="s">
        <v>227</v>
      </c>
      <c r="D136" s="24"/>
      <c r="E136" s="24" t="s">
        <v>182</v>
      </c>
      <c r="F136" s="30" t="s">
        <v>183</v>
      </c>
      <c r="G136" s="4"/>
    </row>
    <row r="137" spans="1:8" ht="12.75" thickBot="1" x14ac:dyDescent="0.2">
      <c r="B137" s="1" t="s">
        <v>302</v>
      </c>
      <c r="F137" s="4"/>
      <c r="G137" s="4"/>
    </row>
    <row r="138" spans="1:8" x14ac:dyDescent="0.15">
      <c r="B138" s="108" t="s">
        <v>188</v>
      </c>
      <c r="C138" s="109"/>
      <c r="D138" s="109"/>
      <c r="E138" s="109"/>
      <c r="F138" s="110"/>
      <c r="G138" s="4"/>
    </row>
    <row r="139" spans="1:8" x14ac:dyDescent="0.15">
      <c r="B139" s="20" t="s">
        <v>189</v>
      </c>
      <c r="C139" s="5" t="s">
        <v>187</v>
      </c>
      <c r="D139" s="5"/>
      <c r="E139" s="5"/>
      <c r="F139" s="28"/>
      <c r="G139" s="4"/>
    </row>
    <row r="140" spans="1:8" x14ac:dyDescent="0.15">
      <c r="B140" s="20" t="s">
        <v>192</v>
      </c>
      <c r="C140" s="5"/>
      <c r="D140" s="5"/>
      <c r="E140" s="5"/>
      <c r="F140" s="28"/>
      <c r="G140" s="4"/>
    </row>
    <row r="141" spans="1:8" ht="12.75" thickBot="1" x14ac:dyDescent="0.2">
      <c r="B141" s="23"/>
      <c r="C141" s="24"/>
      <c r="D141" s="24"/>
      <c r="E141" s="24"/>
      <c r="F141" s="30"/>
      <c r="G141" s="4"/>
    </row>
    <row r="142" spans="1:8" x14ac:dyDescent="0.15">
      <c r="F142" s="4"/>
      <c r="G142" s="4"/>
    </row>
    <row r="143" spans="1:8" ht="12.75" thickBot="1" x14ac:dyDescent="0.2">
      <c r="A143" s="1" t="s">
        <v>259</v>
      </c>
      <c r="F143" s="4"/>
      <c r="G143" s="4"/>
    </row>
    <row r="144" spans="1:8" x14ac:dyDescent="0.15">
      <c r="B144" s="108" t="s">
        <v>194</v>
      </c>
      <c r="C144" s="109"/>
      <c r="D144" s="109"/>
      <c r="E144" s="109"/>
      <c r="F144" s="110"/>
      <c r="G144" s="4"/>
    </row>
    <row r="145" spans="1:7" x14ac:dyDescent="0.15">
      <c r="B145" s="20" t="s">
        <v>195</v>
      </c>
      <c r="C145" s="5"/>
      <c r="D145" s="5"/>
      <c r="E145" s="5"/>
      <c r="F145" s="28"/>
      <c r="G145" s="4"/>
    </row>
    <row r="146" spans="1:7" x14ac:dyDescent="0.15">
      <c r="B146" s="20" t="s">
        <v>196</v>
      </c>
      <c r="C146" s="5"/>
      <c r="D146" s="5"/>
      <c r="E146" s="5"/>
      <c r="F146" s="28"/>
      <c r="G146" s="4"/>
    </row>
    <row r="147" spans="1:7" x14ac:dyDescent="0.15">
      <c r="B147" s="20" t="s">
        <v>197</v>
      </c>
      <c r="C147" s="5"/>
      <c r="D147" s="5"/>
      <c r="E147" s="5"/>
      <c r="F147" s="28"/>
      <c r="G147" s="4"/>
    </row>
    <row r="148" spans="1:7" x14ac:dyDescent="0.15">
      <c r="B148" s="20" t="s">
        <v>198</v>
      </c>
      <c r="C148" s="5"/>
      <c r="D148" s="5"/>
      <c r="E148" s="5"/>
      <c r="F148" s="28"/>
      <c r="G148" s="4"/>
    </row>
    <row r="149" spans="1:7" x14ac:dyDescent="0.15">
      <c r="B149" s="20" t="s">
        <v>199</v>
      </c>
      <c r="C149" s="5"/>
      <c r="D149" s="5"/>
      <c r="E149" s="5"/>
      <c r="F149" s="28"/>
      <c r="G149" s="4"/>
    </row>
    <row r="150" spans="1:7" x14ac:dyDescent="0.15">
      <c r="B150" s="20"/>
      <c r="C150" s="5"/>
      <c r="D150" s="5"/>
      <c r="E150" s="5"/>
      <c r="F150" s="28"/>
      <c r="G150" s="4"/>
    </row>
    <row r="151" spans="1:7" x14ac:dyDescent="0.15">
      <c r="B151" s="20" t="s">
        <v>200</v>
      </c>
      <c r="C151" s="5"/>
      <c r="D151" s="5"/>
      <c r="E151" s="5"/>
      <c r="F151" s="28"/>
      <c r="G151" s="4"/>
    </row>
    <row r="152" spans="1:7" x14ac:dyDescent="0.15">
      <c r="B152" s="20" t="s">
        <v>201</v>
      </c>
      <c r="C152" s="5"/>
      <c r="D152" s="5"/>
      <c r="E152" s="5"/>
      <c r="F152" s="28"/>
      <c r="G152" s="4"/>
    </row>
    <row r="153" spans="1:7" x14ac:dyDescent="0.15">
      <c r="B153" s="20"/>
      <c r="C153" s="5"/>
      <c r="D153" s="5"/>
      <c r="E153" s="5"/>
      <c r="F153" s="28"/>
      <c r="G153" s="4"/>
    </row>
    <row r="154" spans="1:7" x14ac:dyDescent="0.15">
      <c r="B154" s="20" t="s">
        <v>202</v>
      </c>
      <c r="C154" s="5"/>
      <c r="D154" s="5"/>
      <c r="E154" s="5"/>
      <c r="F154" s="28"/>
      <c r="G154" s="4"/>
    </row>
    <row r="155" spans="1:7" x14ac:dyDescent="0.15">
      <c r="B155" s="20" t="s">
        <v>203</v>
      </c>
      <c r="C155" s="5"/>
      <c r="D155" s="5"/>
      <c r="E155" s="5"/>
      <c r="F155" s="28"/>
      <c r="G155" s="4"/>
    </row>
    <row r="156" spans="1:7" x14ac:dyDescent="0.15">
      <c r="B156" s="20"/>
      <c r="C156" s="5"/>
      <c r="D156" s="5" t="s">
        <v>204</v>
      </c>
      <c r="E156" s="5" t="s">
        <v>206</v>
      </c>
      <c r="F156" s="28"/>
      <c r="G156" s="4"/>
    </row>
    <row r="157" spans="1:7" ht="12.75" thickBot="1" x14ac:dyDescent="0.2">
      <c r="B157" s="23"/>
      <c r="C157" s="24"/>
      <c r="D157" s="24" t="s">
        <v>205</v>
      </c>
      <c r="E157" s="24" t="s">
        <v>207</v>
      </c>
      <c r="F157" s="30"/>
      <c r="G157" s="4"/>
    </row>
    <row r="158" spans="1:7" x14ac:dyDescent="0.15">
      <c r="B158" s="5" t="s">
        <v>297</v>
      </c>
      <c r="F158" s="4"/>
      <c r="G158" s="4"/>
    </row>
    <row r="159" spans="1:7" x14ac:dyDescent="0.15">
      <c r="B159" s="5"/>
      <c r="F159" s="4"/>
      <c r="G159" s="4"/>
    </row>
    <row r="160" spans="1:7" ht="12.75" thickBot="1" x14ac:dyDescent="0.2">
      <c r="A160" s="1" t="s">
        <v>260</v>
      </c>
      <c r="F160" s="4"/>
      <c r="G160" s="4"/>
    </row>
    <row r="161" spans="1:7" x14ac:dyDescent="0.15">
      <c r="B161" s="108" t="s">
        <v>383</v>
      </c>
      <c r="C161" s="109"/>
      <c r="D161" s="109"/>
      <c r="E161" s="109"/>
      <c r="F161" s="110"/>
      <c r="G161" s="4"/>
    </row>
    <row r="162" spans="1:7" x14ac:dyDescent="0.15">
      <c r="B162" s="20"/>
      <c r="C162" s="5"/>
      <c r="D162" s="5"/>
      <c r="E162" s="5" t="s">
        <v>216</v>
      </c>
      <c r="F162" s="28"/>
      <c r="G162" s="4"/>
    </row>
    <row r="163" spans="1:7" x14ac:dyDescent="0.15">
      <c r="B163" s="20" t="s">
        <v>209</v>
      </c>
      <c r="C163" s="5"/>
      <c r="D163" s="5"/>
      <c r="E163" s="5"/>
      <c r="F163" s="28"/>
      <c r="G163" s="4"/>
    </row>
    <row r="164" spans="1:7" x14ac:dyDescent="0.15">
      <c r="B164" s="20" t="s">
        <v>210</v>
      </c>
      <c r="C164" s="5"/>
      <c r="D164" s="5"/>
      <c r="E164" s="5"/>
      <c r="F164" s="28"/>
      <c r="G164" s="4"/>
    </row>
    <row r="165" spans="1:7" x14ac:dyDescent="0.15">
      <c r="B165" s="20" t="s">
        <v>211</v>
      </c>
      <c r="C165" s="5" t="s">
        <v>212</v>
      </c>
      <c r="D165" s="5" t="s">
        <v>213</v>
      </c>
      <c r="E165" s="5" t="s">
        <v>214</v>
      </c>
      <c r="F165" s="28" t="s">
        <v>215</v>
      </c>
      <c r="G165" s="4"/>
    </row>
    <row r="166" spans="1:7" ht="12.75" thickBot="1" x14ac:dyDescent="0.2">
      <c r="B166" s="23">
        <v>30</v>
      </c>
      <c r="C166" s="24">
        <v>136</v>
      </c>
      <c r="D166" s="41">
        <v>4080</v>
      </c>
      <c r="E166" s="24">
        <f>D166*0.1</f>
        <v>408</v>
      </c>
      <c r="F166" s="30">
        <v>4488</v>
      </c>
      <c r="G166" s="4"/>
    </row>
    <row r="167" spans="1:7" x14ac:dyDescent="0.15">
      <c r="F167" s="4"/>
      <c r="G167" s="4"/>
    </row>
    <row r="168" spans="1:7" ht="12.75" thickBot="1" x14ac:dyDescent="0.2">
      <c r="A168" s="1" t="s">
        <v>261</v>
      </c>
      <c r="F168" s="4"/>
      <c r="G168" s="4"/>
    </row>
    <row r="169" spans="1:7" x14ac:dyDescent="0.15">
      <c r="B169" s="108" t="s">
        <v>379</v>
      </c>
      <c r="C169" s="109"/>
      <c r="D169" s="109"/>
      <c r="E169" s="109"/>
      <c r="F169" s="110"/>
      <c r="G169" s="4"/>
    </row>
    <row r="170" spans="1:7" x14ac:dyDescent="0.15">
      <c r="B170" s="20"/>
      <c r="C170" s="5" t="s">
        <v>222</v>
      </c>
      <c r="D170" s="5" t="s">
        <v>218</v>
      </c>
      <c r="E170" s="5"/>
      <c r="F170" s="28"/>
      <c r="G170" s="4"/>
    </row>
    <row r="171" spans="1:7" x14ac:dyDescent="0.15">
      <c r="B171" s="133" t="s">
        <v>220</v>
      </c>
      <c r="C171" s="134"/>
      <c r="D171" s="134"/>
      <c r="E171" s="134"/>
      <c r="F171" s="135"/>
      <c r="G171" s="4"/>
    </row>
    <row r="172" spans="1:7" x14ac:dyDescent="0.15">
      <c r="B172" s="20"/>
      <c r="C172" s="5" t="s">
        <v>223</v>
      </c>
      <c r="D172" s="38" t="s">
        <v>219</v>
      </c>
      <c r="E172" s="5"/>
      <c r="F172" s="28"/>
      <c r="G172" s="4"/>
    </row>
    <row r="173" spans="1:7" x14ac:dyDescent="0.15">
      <c r="B173" s="20"/>
      <c r="C173" s="5" t="s">
        <v>224</v>
      </c>
      <c r="D173" s="22">
        <v>1390</v>
      </c>
      <c r="E173" s="5" t="s">
        <v>221</v>
      </c>
      <c r="F173" s="21"/>
    </row>
    <row r="174" spans="1:7" ht="12.75" thickBot="1" x14ac:dyDescent="0.2">
      <c r="B174" s="23"/>
      <c r="C174" s="24"/>
      <c r="D174" s="24"/>
      <c r="E174" s="24"/>
      <c r="F174" s="25"/>
    </row>
    <row r="175" spans="1:7" x14ac:dyDescent="0.15">
      <c r="B175" s="1" t="s">
        <v>230</v>
      </c>
    </row>
  </sheetData>
  <mergeCells count="35">
    <mergeCell ref="B171:F171"/>
    <mergeCell ref="C31:E31"/>
    <mergeCell ref="B138:F138"/>
    <mergeCell ref="B144:F144"/>
    <mergeCell ref="B161:F161"/>
    <mergeCell ref="B169:F169"/>
    <mergeCell ref="B131:F131"/>
    <mergeCell ref="C32:E32"/>
    <mergeCell ref="C33:E33"/>
    <mergeCell ref="C34:E34"/>
    <mergeCell ref="C35:E35"/>
    <mergeCell ref="C36:E36"/>
    <mergeCell ref="C37:E37"/>
    <mergeCell ref="C38:E38"/>
    <mergeCell ref="A39:F39"/>
    <mergeCell ref="A41:A52"/>
    <mergeCell ref="A53:F53"/>
    <mergeCell ref="A54:F54"/>
    <mergeCell ref="A28:A38"/>
    <mergeCell ref="C28:E28"/>
    <mergeCell ref="C29:E29"/>
    <mergeCell ref="C30:E30"/>
    <mergeCell ref="A8:A15"/>
    <mergeCell ref="A16:F16"/>
    <mergeCell ref="A18:A25"/>
    <mergeCell ref="A26:F26"/>
    <mergeCell ref="C27:E27"/>
    <mergeCell ref="A3:G3"/>
    <mergeCell ref="A4:G4"/>
    <mergeCell ref="A6:A7"/>
    <mergeCell ref="B6:B7"/>
    <mergeCell ref="C6:C7"/>
    <mergeCell ref="D6:E6"/>
    <mergeCell ref="F6:F7"/>
    <mergeCell ref="G6:G7"/>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4B4D0"/>
  </sheetPr>
  <dimension ref="A1:H80"/>
  <sheetViews>
    <sheetView zoomScaleNormal="100" workbookViewId="0"/>
  </sheetViews>
  <sheetFormatPr defaultRowHeight="12" x14ac:dyDescent="0.15"/>
  <cols>
    <col min="1" max="1" width="15.625" style="1" customWidth="1"/>
    <col min="2" max="2" width="7.25" style="1" customWidth="1"/>
    <col min="3" max="5" width="11.125" style="1" customWidth="1"/>
    <col min="6" max="6" width="6.5" style="1" customWidth="1"/>
    <col min="7" max="7" width="13" style="1" customWidth="1"/>
    <col min="8" max="8" width="12.25" style="1" customWidth="1"/>
    <col min="9" max="16384" width="9" style="1"/>
  </cols>
  <sheetData>
    <row r="1" spans="1:8" x14ac:dyDescent="0.15">
      <c r="A1" s="1" t="s">
        <v>122</v>
      </c>
    </row>
    <row r="3" spans="1:8" ht="17.25" x14ac:dyDescent="0.15">
      <c r="A3" s="91" t="s">
        <v>123</v>
      </c>
      <c r="B3" s="91"/>
      <c r="C3" s="91"/>
      <c r="D3" s="91"/>
      <c r="E3" s="91"/>
      <c r="F3" s="91"/>
      <c r="G3" s="91"/>
      <c r="H3" s="91"/>
    </row>
    <row r="4" spans="1:8" ht="12" customHeight="1" x14ac:dyDescent="0.15">
      <c r="A4" s="111" t="s">
        <v>311</v>
      </c>
      <c r="B4" s="91"/>
      <c r="C4" s="91"/>
      <c r="D4" s="91"/>
      <c r="E4" s="91"/>
      <c r="F4" s="91"/>
      <c r="G4" s="91"/>
      <c r="H4" s="91"/>
    </row>
    <row r="6" spans="1:8" ht="24.75" customHeight="1" x14ac:dyDescent="0.15">
      <c r="A6" s="60" t="s">
        <v>1</v>
      </c>
      <c r="B6" s="61" t="s">
        <v>56</v>
      </c>
      <c r="C6" s="61" t="s">
        <v>48</v>
      </c>
      <c r="D6" s="61" t="s">
        <v>86</v>
      </c>
      <c r="E6" s="60" t="s">
        <v>87</v>
      </c>
      <c r="F6" s="61" t="s">
        <v>71</v>
      </c>
      <c r="G6" s="69" t="s">
        <v>72</v>
      </c>
      <c r="H6" s="61" t="s">
        <v>57</v>
      </c>
    </row>
    <row r="7" spans="1:8" x14ac:dyDescent="0.15">
      <c r="A7" s="127" t="s">
        <v>65</v>
      </c>
      <c r="B7" s="2">
        <v>3</v>
      </c>
      <c r="C7" s="56">
        <f>DATEDIF(D7,E7,"D")</f>
        <v>30</v>
      </c>
      <c r="D7" s="10">
        <v>44013</v>
      </c>
      <c r="E7" s="10">
        <v>44043</v>
      </c>
      <c r="F7" s="2">
        <v>50</v>
      </c>
      <c r="G7" s="8">
        <v>35</v>
      </c>
      <c r="H7" s="8">
        <f>B7*C7*F7*G7</f>
        <v>157500</v>
      </c>
    </row>
    <row r="8" spans="1:8" x14ac:dyDescent="0.15">
      <c r="A8" s="128"/>
      <c r="B8" s="2">
        <v>3</v>
      </c>
      <c r="C8" s="56">
        <v>150</v>
      </c>
      <c r="D8" s="10">
        <v>44044</v>
      </c>
      <c r="E8" s="10">
        <v>44104</v>
      </c>
      <c r="F8" s="2">
        <v>50</v>
      </c>
      <c r="G8" s="8">
        <v>35</v>
      </c>
      <c r="H8" s="8">
        <f>B8*C8*F8*G8</f>
        <v>787500</v>
      </c>
    </row>
    <row r="9" spans="1:8" x14ac:dyDescent="0.15">
      <c r="A9" s="128"/>
      <c r="B9" s="2"/>
      <c r="C9" s="56">
        <f t="shared" ref="C9:C20" si="0">DATEDIF(D9,E9,"D")</f>
        <v>0</v>
      </c>
      <c r="D9" s="10"/>
      <c r="E9" s="10"/>
      <c r="F9" s="2"/>
      <c r="G9" s="8"/>
      <c r="H9" s="8"/>
    </row>
    <row r="10" spans="1:8" x14ac:dyDescent="0.15">
      <c r="A10" s="128"/>
      <c r="B10" s="2"/>
      <c r="C10" s="56">
        <f t="shared" si="0"/>
        <v>0</v>
      </c>
      <c r="D10" s="10"/>
      <c r="E10" s="10"/>
      <c r="F10" s="2"/>
      <c r="G10" s="8"/>
      <c r="H10" s="8"/>
    </row>
    <row r="11" spans="1:8" x14ac:dyDescent="0.15">
      <c r="A11" s="128"/>
      <c r="B11" s="2"/>
      <c r="C11" s="56">
        <f t="shared" si="0"/>
        <v>0</v>
      </c>
      <c r="D11" s="10"/>
      <c r="E11" s="10"/>
      <c r="F11" s="2"/>
      <c r="G11" s="8"/>
      <c r="H11" s="8"/>
    </row>
    <row r="12" spans="1:8" x14ac:dyDescent="0.15">
      <c r="A12" s="128"/>
      <c r="B12" s="2"/>
      <c r="C12" s="56">
        <f t="shared" si="0"/>
        <v>0</v>
      </c>
      <c r="D12" s="10"/>
      <c r="E12" s="10"/>
      <c r="F12" s="2"/>
      <c r="G12" s="8"/>
      <c r="H12" s="8"/>
    </row>
    <row r="13" spans="1:8" x14ac:dyDescent="0.15">
      <c r="A13" s="128"/>
      <c r="B13" s="2"/>
      <c r="C13" s="56">
        <f t="shared" si="0"/>
        <v>0</v>
      </c>
      <c r="D13" s="10"/>
      <c r="E13" s="10"/>
      <c r="F13" s="2"/>
      <c r="G13" s="8"/>
      <c r="H13" s="8"/>
    </row>
    <row r="14" spans="1:8" x14ac:dyDescent="0.15">
      <c r="A14" s="128"/>
      <c r="B14" s="2"/>
      <c r="C14" s="56">
        <f t="shared" si="0"/>
        <v>0</v>
      </c>
      <c r="D14" s="10"/>
      <c r="E14" s="10"/>
      <c r="F14" s="2"/>
      <c r="G14" s="8"/>
      <c r="H14" s="8"/>
    </row>
    <row r="15" spans="1:8" x14ac:dyDescent="0.15">
      <c r="A15" s="128"/>
      <c r="B15" s="2"/>
      <c r="C15" s="56">
        <f t="shared" si="0"/>
        <v>0</v>
      </c>
      <c r="D15" s="10"/>
      <c r="E15" s="10"/>
      <c r="F15" s="2"/>
      <c r="G15" s="8"/>
      <c r="H15" s="8"/>
    </row>
    <row r="16" spans="1:8" x14ac:dyDescent="0.15">
      <c r="A16" s="128"/>
      <c r="B16" s="2"/>
      <c r="C16" s="56">
        <f t="shared" si="0"/>
        <v>0</v>
      </c>
      <c r="D16" s="10"/>
      <c r="E16" s="10"/>
      <c r="F16" s="2"/>
      <c r="G16" s="8"/>
      <c r="H16" s="8"/>
    </row>
    <row r="17" spans="1:8" x14ac:dyDescent="0.15">
      <c r="A17" s="128"/>
      <c r="B17" s="2"/>
      <c r="C17" s="56">
        <f t="shared" si="0"/>
        <v>0</v>
      </c>
      <c r="D17" s="10"/>
      <c r="E17" s="10"/>
      <c r="F17" s="2"/>
      <c r="G17" s="8"/>
      <c r="H17" s="8"/>
    </row>
    <row r="18" spans="1:8" x14ac:dyDescent="0.15">
      <c r="A18" s="128"/>
      <c r="B18" s="2"/>
      <c r="C18" s="56">
        <f t="shared" si="0"/>
        <v>0</v>
      </c>
      <c r="D18" s="10"/>
      <c r="E18" s="10"/>
      <c r="F18" s="2"/>
      <c r="G18" s="8"/>
      <c r="H18" s="8"/>
    </row>
    <row r="19" spans="1:8" x14ac:dyDescent="0.15">
      <c r="A19" s="128"/>
      <c r="B19" s="2"/>
      <c r="C19" s="56">
        <f t="shared" si="0"/>
        <v>0</v>
      </c>
      <c r="D19" s="2"/>
      <c r="E19" s="2"/>
      <c r="F19" s="2"/>
      <c r="G19" s="8"/>
      <c r="H19" s="8"/>
    </row>
    <row r="20" spans="1:8" x14ac:dyDescent="0.15">
      <c r="A20" s="129"/>
      <c r="B20" s="2"/>
      <c r="C20" s="56">
        <f t="shared" si="0"/>
        <v>0</v>
      </c>
      <c r="D20" s="2"/>
      <c r="E20" s="2"/>
      <c r="F20" s="2"/>
      <c r="G20" s="8"/>
      <c r="H20" s="8"/>
    </row>
    <row r="21" spans="1:8" x14ac:dyDescent="0.15">
      <c r="A21" s="86" t="s">
        <v>13</v>
      </c>
      <c r="B21" s="87"/>
      <c r="C21" s="87"/>
      <c r="D21" s="87"/>
      <c r="E21" s="87"/>
      <c r="F21" s="87"/>
      <c r="G21" s="88"/>
      <c r="H21" s="8">
        <f>SUM(H7:H20)</f>
        <v>945000</v>
      </c>
    </row>
    <row r="22" spans="1:8" ht="24" x14ac:dyDescent="0.15">
      <c r="A22" s="60" t="s">
        <v>1</v>
      </c>
      <c r="B22" s="61" t="s">
        <v>304</v>
      </c>
      <c r="C22" s="136" t="s">
        <v>60</v>
      </c>
      <c r="D22" s="137"/>
      <c r="E22" s="137"/>
      <c r="F22" s="138"/>
      <c r="G22" s="70" t="s">
        <v>61</v>
      </c>
      <c r="H22" s="71" t="s">
        <v>57</v>
      </c>
    </row>
    <row r="23" spans="1:8" x14ac:dyDescent="0.15">
      <c r="A23" s="118" t="s">
        <v>306</v>
      </c>
      <c r="B23" s="2">
        <v>450</v>
      </c>
      <c r="C23" s="112">
        <v>44015</v>
      </c>
      <c r="D23" s="113"/>
      <c r="E23" s="113"/>
      <c r="F23" s="114"/>
      <c r="G23" s="8">
        <v>131</v>
      </c>
      <c r="H23" s="8">
        <f>B23*G23</f>
        <v>58950</v>
      </c>
    </row>
    <row r="24" spans="1:8" x14ac:dyDescent="0.15">
      <c r="A24" s="119"/>
      <c r="B24" s="2">
        <v>410</v>
      </c>
      <c r="C24" s="112">
        <v>44022</v>
      </c>
      <c r="D24" s="113"/>
      <c r="E24" s="113"/>
      <c r="F24" s="114"/>
      <c r="G24" s="8">
        <v>136</v>
      </c>
      <c r="H24" s="8">
        <f>B24*G24</f>
        <v>55760</v>
      </c>
    </row>
    <row r="25" spans="1:8" x14ac:dyDescent="0.15">
      <c r="A25" s="119"/>
      <c r="B25" s="2">
        <v>40</v>
      </c>
      <c r="C25" s="112">
        <v>44028</v>
      </c>
      <c r="D25" s="113"/>
      <c r="E25" s="113"/>
      <c r="F25" s="114"/>
      <c r="G25" s="8">
        <v>136</v>
      </c>
      <c r="H25" s="8">
        <f>B25*G25</f>
        <v>5440</v>
      </c>
    </row>
    <row r="26" spans="1:8" x14ac:dyDescent="0.15">
      <c r="A26" s="119"/>
      <c r="B26" s="2"/>
      <c r="C26" s="86"/>
      <c r="D26" s="87"/>
      <c r="E26" s="87"/>
      <c r="F26" s="88"/>
      <c r="G26" s="2"/>
      <c r="H26" s="8"/>
    </row>
    <row r="27" spans="1:8" x14ac:dyDescent="0.15">
      <c r="A27" s="119"/>
      <c r="B27" s="2"/>
      <c r="C27" s="86"/>
      <c r="D27" s="87"/>
      <c r="E27" s="87"/>
      <c r="F27" s="88"/>
      <c r="G27" s="2"/>
      <c r="H27" s="8"/>
    </row>
    <row r="28" spans="1:8" x14ac:dyDescent="0.15">
      <c r="A28" s="119"/>
      <c r="B28" s="2"/>
      <c r="C28" s="86"/>
      <c r="D28" s="87"/>
      <c r="E28" s="87"/>
      <c r="F28" s="88"/>
      <c r="G28" s="2"/>
      <c r="H28" s="8"/>
    </row>
    <row r="29" spans="1:8" x14ac:dyDescent="0.15">
      <c r="A29" s="119"/>
      <c r="B29" s="55"/>
      <c r="C29" s="86"/>
      <c r="D29" s="87"/>
      <c r="E29" s="87"/>
      <c r="F29" s="88"/>
      <c r="G29" s="2"/>
      <c r="H29" s="8"/>
    </row>
    <row r="30" spans="1:8" x14ac:dyDescent="0.15">
      <c r="A30" s="120"/>
      <c r="B30" s="2"/>
      <c r="C30" s="86"/>
      <c r="D30" s="87"/>
      <c r="E30" s="87"/>
      <c r="F30" s="88"/>
      <c r="G30" s="2"/>
      <c r="H30" s="8"/>
    </row>
    <row r="31" spans="1:8" x14ac:dyDescent="0.15">
      <c r="A31" s="86" t="s">
        <v>305</v>
      </c>
      <c r="B31" s="87"/>
      <c r="C31" s="87"/>
      <c r="D31" s="87"/>
      <c r="E31" s="87"/>
      <c r="F31" s="87"/>
      <c r="G31" s="88"/>
      <c r="H31" s="8">
        <f>SUM(H23:H30)</f>
        <v>120150</v>
      </c>
    </row>
    <row r="32" spans="1:8" ht="24" x14ac:dyDescent="0.15">
      <c r="A32" s="60" t="s">
        <v>1</v>
      </c>
      <c r="B32" s="60" t="s">
        <v>56</v>
      </c>
      <c r="C32" s="60" t="s">
        <v>67</v>
      </c>
      <c r="D32" s="60" t="s">
        <v>88</v>
      </c>
      <c r="E32" s="60" t="s">
        <v>89</v>
      </c>
      <c r="F32" s="60" t="s">
        <v>68</v>
      </c>
      <c r="G32" s="69" t="s">
        <v>69</v>
      </c>
      <c r="H32" s="71" t="s">
        <v>57</v>
      </c>
    </row>
    <row r="33" spans="1:8" x14ac:dyDescent="0.15">
      <c r="A33" s="127" t="s">
        <v>64</v>
      </c>
      <c r="B33" s="2">
        <v>2</v>
      </c>
      <c r="C33" s="10">
        <v>44013</v>
      </c>
      <c r="D33" s="10" t="s">
        <v>90</v>
      </c>
      <c r="E33" s="13" t="s">
        <v>94</v>
      </c>
      <c r="F33" s="13" t="s">
        <v>70</v>
      </c>
      <c r="G33" s="16">
        <v>1440</v>
      </c>
      <c r="H33" s="8">
        <f>B33*G33</f>
        <v>2880</v>
      </c>
    </row>
    <row r="34" spans="1:8" x14ac:dyDescent="0.15">
      <c r="A34" s="128"/>
      <c r="B34" s="2">
        <v>2</v>
      </c>
      <c r="C34" s="10">
        <v>44013</v>
      </c>
      <c r="D34" s="10" t="s">
        <v>91</v>
      </c>
      <c r="E34" s="13" t="s">
        <v>95</v>
      </c>
      <c r="F34" s="13" t="s">
        <v>70</v>
      </c>
      <c r="G34" s="16">
        <v>1440</v>
      </c>
      <c r="H34" s="8">
        <f>B34*G34</f>
        <v>2880</v>
      </c>
    </row>
    <row r="35" spans="1:8" x14ac:dyDescent="0.15">
      <c r="A35" s="128"/>
      <c r="B35" s="2">
        <v>3</v>
      </c>
      <c r="C35" s="10">
        <v>44015</v>
      </c>
      <c r="D35" s="10" t="s">
        <v>90</v>
      </c>
      <c r="E35" s="13" t="s">
        <v>94</v>
      </c>
      <c r="F35" s="13" t="s">
        <v>219</v>
      </c>
      <c r="G35" s="16">
        <v>1390</v>
      </c>
      <c r="H35" s="8">
        <f>B35*G35</f>
        <v>4170</v>
      </c>
    </row>
    <row r="36" spans="1:8" x14ac:dyDescent="0.15">
      <c r="A36" s="128"/>
      <c r="B36" s="2">
        <v>3</v>
      </c>
      <c r="C36" s="10">
        <v>44015</v>
      </c>
      <c r="D36" s="10" t="s">
        <v>91</v>
      </c>
      <c r="E36" s="13" t="s">
        <v>95</v>
      </c>
      <c r="F36" s="13" t="s">
        <v>219</v>
      </c>
      <c r="G36" s="16">
        <v>1390</v>
      </c>
      <c r="H36" s="8">
        <f>B36*G36</f>
        <v>4170</v>
      </c>
    </row>
    <row r="37" spans="1:8" x14ac:dyDescent="0.15">
      <c r="A37" s="128"/>
      <c r="B37" s="2"/>
      <c r="C37" s="10"/>
      <c r="D37" s="10"/>
      <c r="E37" s="13"/>
      <c r="F37" s="13"/>
      <c r="G37" s="16"/>
      <c r="H37" s="8"/>
    </row>
    <row r="38" spans="1:8" x14ac:dyDescent="0.15">
      <c r="A38" s="128"/>
      <c r="B38" s="2"/>
      <c r="C38" s="10"/>
      <c r="D38" s="10"/>
      <c r="E38" s="13"/>
      <c r="F38" s="13"/>
      <c r="G38" s="16"/>
      <c r="H38" s="8"/>
    </row>
    <row r="39" spans="1:8" x14ac:dyDescent="0.15">
      <c r="A39" s="128"/>
      <c r="B39" s="2"/>
      <c r="C39" s="10"/>
      <c r="D39" s="10"/>
      <c r="E39" s="13"/>
      <c r="F39" s="13"/>
      <c r="G39" s="16"/>
      <c r="H39" s="8"/>
    </row>
    <row r="40" spans="1:8" x14ac:dyDescent="0.15">
      <c r="A40" s="128"/>
      <c r="B40" s="2"/>
      <c r="C40" s="10"/>
      <c r="D40" s="10"/>
      <c r="E40" s="13"/>
      <c r="F40" s="13"/>
      <c r="G40" s="16"/>
      <c r="H40" s="8"/>
    </row>
    <row r="41" spans="1:8" x14ac:dyDescent="0.15">
      <c r="A41" s="128"/>
      <c r="B41" s="2"/>
      <c r="C41" s="10"/>
      <c r="D41" s="10"/>
      <c r="E41" s="13"/>
      <c r="F41" s="13"/>
      <c r="G41" s="16"/>
      <c r="H41" s="8"/>
    </row>
    <row r="42" spans="1:8" x14ac:dyDescent="0.15">
      <c r="A42" s="128"/>
      <c r="B42" s="2"/>
      <c r="C42" s="10"/>
      <c r="D42" s="10"/>
      <c r="E42" s="13"/>
      <c r="F42" s="13"/>
      <c r="G42" s="16"/>
      <c r="H42" s="8"/>
    </row>
    <row r="43" spans="1:8" x14ac:dyDescent="0.15">
      <c r="A43" s="128"/>
      <c r="B43" s="2"/>
      <c r="C43" s="10"/>
      <c r="D43" s="10"/>
      <c r="E43" s="13"/>
      <c r="F43" s="13"/>
      <c r="G43" s="16"/>
      <c r="H43" s="8"/>
    </row>
    <row r="44" spans="1:8" x14ac:dyDescent="0.15">
      <c r="A44" s="128"/>
      <c r="B44" s="2"/>
      <c r="C44" s="10"/>
      <c r="D44" s="10"/>
      <c r="E44" s="13"/>
      <c r="F44" s="13"/>
      <c r="G44" s="16"/>
      <c r="H44" s="8"/>
    </row>
    <row r="45" spans="1:8" x14ac:dyDescent="0.15">
      <c r="A45" s="128"/>
      <c r="B45" s="2"/>
      <c r="C45" s="10"/>
      <c r="D45" s="10"/>
      <c r="E45" s="13"/>
      <c r="F45" s="13"/>
      <c r="G45" s="11"/>
      <c r="H45" s="8"/>
    </row>
    <row r="46" spans="1:8" x14ac:dyDescent="0.15">
      <c r="A46" s="129"/>
      <c r="B46" s="2"/>
      <c r="C46" s="10"/>
      <c r="D46" s="10"/>
      <c r="E46" s="13"/>
      <c r="F46" s="13"/>
      <c r="G46" s="11"/>
      <c r="H46" s="8"/>
    </row>
    <row r="47" spans="1:8" ht="13.5" customHeight="1" x14ac:dyDescent="0.15">
      <c r="A47" s="86" t="s">
        <v>13</v>
      </c>
      <c r="B47" s="87"/>
      <c r="C47" s="87"/>
      <c r="D47" s="87"/>
      <c r="E47" s="87"/>
      <c r="F47" s="87"/>
      <c r="G47" s="88"/>
      <c r="H47" s="8">
        <f>SUM(H33:H36)</f>
        <v>14100</v>
      </c>
    </row>
    <row r="48" spans="1:8" ht="13.5" customHeight="1" x14ac:dyDescent="0.15">
      <c r="A48" s="86" t="s">
        <v>17</v>
      </c>
      <c r="B48" s="87"/>
      <c r="C48" s="87"/>
      <c r="D48" s="87"/>
      <c r="E48" s="87"/>
      <c r="F48" s="87"/>
      <c r="G48" s="88"/>
      <c r="H48" s="8">
        <f>H21+H47+H31</f>
        <v>1079250</v>
      </c>
    </row>
    <row r="49" spans="1:8" ht="13.5" customHeight="1" x14ac:dyDescent="0.15">
      <c r="A49" s="1" t="s">
        <v>35</v>
      </c>
      <c r="G49" s="4"/>
      <c r="H49" s="4"/>
    </row>
    <row r="50" spans="1:8" x14ac:dyDescent="0.15">
      <c r="G50" s="4"/>
      <c r="H50" s="4"/>
    </row>
    <row r="51" spans="1:8" x14ac:dyDescent="0.15">
      <c r="A51" s="1" t="s">
        <v>148</v>
      </c>
      <c r="G51" s="4"/>
      <c r="H51" s="4"/>
    </row>
    <row r="52" spans="1:8" x14ac:dyDescent="0.15">
      <c r="A52" s="1" t="s">
        <v>309</v>
      </c>
      <c r="G52" s="4"/>
      <c r="H52" s="4"/>
    </row>
    <row r="53" spans="1:8" x14ac:dyDescent="0.15">
      <c r="A53" s="1" t="s">
        <v>310</v>
      </c>
      <c r="G53" s="4"/>
      <c r="H53" s="4"/>
    </row>
    <row r="54" spans="1:8" x14ac:dyDescent="0.15">
      <c r="A54" s="1" t="s">
        <v>380</v>
      </c>
      <c r="G54" s="4"/>
      <c r="H54" s="4"/>
    </row>
    <row r="55" spans="1:8" x14ac:dyDescent="0.15">
      <c r="G55" s="4"/>
      <c r="H55" s="4"/>
    </row>
    <row r="56" spans="1:8" x14ac:dyDescent="0.15">
      <c r="G56" s="4"/>
      <c r="H56" s="4"/>
    </row>
    <row r="57" spans="1:8" x14ac:dyDescent="0.15">
      <c r="G57" s="4"/>
      <c r="H57" s="4"/>
    </row>
    <row r="58" spans="1:8" x14ac:dyDescent="0.15">
      <c r="G58" s="4"/>
      <c r="H58" s="4"/>
    </row>
    <row r="59" spans="1:8" x14ac:dyDescent="0.15">
      <c r="G59" s="4"/>
      <c r="H59" s="4"/>
    </row>
    <row r="60" spans="1:8" x14ac:dyDescent="0.15">
      <c r="G60" s="4"/>
      <c r="H60" s="4"/>
    </row>
    <row r="61" spans="1:8" x14ac:dyDescent="0.15">
      <c r="G61" s="4"/>
      <c r="H61" s="4"/>
    </row>
    <row r="62" spans="1:8" x14ac:dyDescent="0.15">
      <c r="G62" s="4"/>
      <c r="H62" s="4"/>
    </row>
    <row r="63" spans="1:8" x14ac:dyDescent="0.15">
      <c r="G63" s="4"/>
      <c r="H63" s="4"/>
    </row>
    <row r="64" spans="1:8" ht="12.75" thickBot="1" x14ac:dyDescent="0.2">
      <c r="A64" s="1" t="s">
        <v>262</v>
      </c>
      <c r="F64" s="4"/>
      <c r="G64" s="4"/>
      <c r="H64" s="4"/>
    </row>
    <row r="65" spans="1:8" x14ac:dyDescent="0.15">
      <c r="B65" s="108" t="s">
        <v>378</v>
      </c>
      <c r="C65" s="109"/>
      <c r="D65" s="109"/>
      <c r="E65" s="109"/>
      <c r="F65" s="109"/>
      <c r="G65" s="110"/>
      <c r="H65" s="4"/>
    </row>
    <row r="66" spans="1:8" x14ac:dyDescent="0.15">
      <c r="B66" s="20"/>
      <c r="C66" s="5"/>
      <c r="D66" s="5"/>
      <c r="E66" s="5"/>
      <c r="F66" s="6"/>
      <c r="G66" s="21" t="s">
        <v>216</v>
      </c>
      <c r="H66" s="4"/>
    </row>
    <row r="67" spans="1:8" x14ac:dyDescent="0.15">
      <c r="B67" s="20" t="s">
        <v>298</v>
      </c>
      <c r="C67" s="5"/>
      <c r="D67" s="5"/>
      <c r="E67" s="5"/>
      <c r="F67" s="6"/>
      <c r="G67" s="28"/>
      <c r="H67" s="4"/>
    </row>
    <row r="68" spans="1:8" x14ac:dyDescent="0.15">
      <c r="B68" s="20" t="s">
        <v>209</v>
      </c>
      <c r="C68" s="5"/>
      <c r="D68" s="5"/>
      <c r="E68" s="5"/>
      <c r="F68" s="6"/>
      <c r="G68" s="28"/>
      <c r="H68" s="4"/>
    </row>
    <row r="69" spans="1:8" x14ac:dyDescent="0.15">
      <c r="B69" s="20" t="s">
        <v>210</v>
      </c>
      <c r="C69" s="5"/>
      <c r="D69" s="5"/>
      <c r="E69" s="5"/>
      <c r="F69" s="6"/>
      <c r="G69" s="28"/>
      <c r="H69" s="4"/>
    </row>
    <row r="70" spans="1:8" x14ac:dyDescent="0.15">
      <c r="B70" s="20" t="s">
        <v>211</v>
      </c>
      <c r="C70" s="5" t="s">
        <v>212</v>
      </c>
      <c r="D70" s="5" t="s">
        <v>13</v>
      </c>
      <c r="E70" s="5" t="s">
        <v>214</v>
      </c>
      <c r="F70" s="5"/>
      <c r="G70" s="28" t="s">
        <v>17</v>
      </c>
      <c r="H70" s="4"/>
    </row>
    <row r="71" spans="1:8" ht="12.75" thickBot="1" x14ac:dyDescent="0.2">
      <c r="B71" s="23">
        <v>30</v>
      </c>
      <c r="C71" s="24">
        <v>136</v>
      </c>
      <c r="D71" s="41">
        <v>4080</v>
      </c>
      <c r="E71" s="24">
        <f>D71*0.1</f>
        <v>408</v>
      </c>
      <c r="F71" s="24"/>
      <c r="G71" s="30">
        <v>4488</v>
      </c>
      <c r="H71" s="4"/>
    </row>
    <row r="72" spans="1:8" x14ac:dyDescent="0.15">
      <c r="G72" s="4"/>
      <c r="H72" s="4"/>
    </row>
    <row r="73" spans="1:8" ht="12.75" thickBot="1" x14ac:dyDescent="0.2">
      <c r="A73" s="1" t="s">
        <v>263</v>
      </c>
      <c r="F73" s="4"/>
    </row>
    <row r="74" spans="1:8" ht="13.5" customHeight="1" x14ac:dyDescent="0.15">
      <c r="B74" s="108" t="s">
        <v>379</v>
      </c>
      <c r="C74" s="109"/>
      <c r="D74" s="109"/>
      <c r="E74" s="109"/>
      <c r="F74" s="109"/>
      <c r="G74" s="110"/>
    </row>
    <row r="75" spans="1:8" x14ac:dyDescent="0.15">
      <c r="B75" s="20"/>
      <c r="C75" s="5" t="s">
        <v>222</v>
      </c>
      <c r="D75" s="5"/>
      <c r="E75" s="5" t="s">
        <v>218</v>
      </c>
      <c r="F75" s="6"/>
      <c r="G75" s="21"/>
    </row>
    <row r="76" spans="1:8" x14ac:dyDescent="0.15">
      <c r="B76" s="133" t="s">
        <v>220</v>
      </c>
      <c r="C76" s="134"/>
      <c r="D76" s="134"/>
      <c r="E76" s="134"/>
      <c r="F76" s="134"/>
      <c r="G76" s="135"/>
    </row>
    <row r="77" spans="1:8" x14ac:dyDescent="0.15">
      <c r="B77" s="20"/>
      <c r="C77" s="5" t="s">
        <v>223</v>
      </c>
      <c r="D77" s="5"/>
      <c r="E77" s="42" t="s">
        <v>219</v>
      </c>
      <c r="F77" s="6"/>
      <c r="G77" s="21"/>
    </row>
    <row r="78" spans="1:8" x14ac:dyDescent="0.15">
      <c r="B78" s="20"/>
      <c r="C78" s="5" t="s">
        <v>224</v>
      </c>
      <c r="D78" s="5"/>
      <c r="E78" s="22">
        <v>1390</v>
      </c>
      <c r="F78" s="1" t="s">
        <v>138</v>
      </c>
      <c r="G78" s="21"/>
    </row>
    <row r="79" spans="1:8" ht="12.75" thickBot="1" x14ac:dyDescent="0.2">
      <c r="B79" s="23"/>
      <c r="C79" s="24"/>
      <c r="D79" s="24"/>
      <c r="E79" s="24"/>
      <c r="F79" s="24"/>
      <c r="G79" s="25"/>
    </row>
    <row r="80" spans="1:8" x14ac:dyDescent="0.15">
      <c r="B80" s="1" t="s">
        <v>230</v>
      </c>
    </row>
  </sheetData>
  <mergeCells count="21">
    <mergeCell ref="A33:A46"/>
    <mergeCell ref="A3:H3"/>
    <mergeCell ref="A4:H4"/>
    <mergeCell ref="A7:A20"/>
    <mergeCell ref="A21:G21"/>
    <mergeCell ref="C22:F22"/>
    <mergeCell ref="A23:A30"/>
    <mergeCell ref="C23:F23"/>
    <mergeCell ref="C24:F24"/>
    <mergeCell ref="C25:F25"/>
    <mergeCell ref="C26:F26"/>
    <mergeCell ref="C27:F27"/>
    <mergeCell ref="C28:F28"/>
    <mergeCell ref="C29:F29"/>
    <mergeCell ref="C30:F30"/>
    <mergeCell ref="A31:G31"/>
    <mergeCell ref="A47:G47"/>
    <mergeCell ref="A48:G48"/>
    <mergeCell ref="B65:G65"/>
    <mergeCell ref="B74:G74"/>
    <mergeCell ref="B76:G76"/>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4B4D0"/>
  </sheetPr>
  <dimension ref="A1:H91"/>
  <sheetViews>
    <sheetView zoomScaleNormal="100" workbookViewId="0"/>
  </sheetViews>
  <sheetFormatPr defaultRowHeight="12" x14ac:dyDescent="0.15"/>
  <cols>
    <col min="1" max="1" width="10.5" style="1" customWidth="1"/>
    <col min="2" max="2" width="11.875" style="1" customWidth="1"/>
    <col min="3" max="3" width="11.25" style="1" customWidth="1"/>
    <col min="4" max="5" width="15.125" style="1" customWidth="1"/>
    <col min="6" max="6" width="12.5" style="1" customWidth="1"/>
    <col min="7" max="7" width="11.625" style="1" customWidth="1"/>
    <col min="8" max="16384" width="9" style="1"/>
  </cols>
  <sheetData>
    <row r="1" spans="1:8" x14ac:dyDescent="0.15">
      <c r="A1" s="1" t="s">
        <v>122</v>
      </c>
    </row>
    <row r="3" spans="1:8" ht="17.25" x14ac:dyDescent="0.15">
      <c r="A3" s="91" t="s">
        <v>123</v>
      </c>
      <c r="B3" s="91"/>
      <c r="C3" s="91"/>
      <c r="D3" s="91"/>
      <c r="E3" s="91"/>
      <c r="F3" s="91"/>
      <c r="G3" s="91"/>
      <c r="H3" s="49"/>
    </row>
    <row r="4" spans="1:8" ht="12" customHeight="1" x14ac:dyDescent="0.15">
      <c r="A4" s="111" t="s">
        <v>267</v>
      </c>
      <c r="B4" s="111"/>
      <c r="C4" s="111"/>
      <c r="D4" s="111"/>
      <c r="E4" s="111"/>
      <c r="F4" s="111"/>
      <c r="G4" s="111"/>
      <c r="H4" s="49"/>
    </row>
    <row r="6" spans="1:8" ht="24.75" customHeight="1" x14ac:dyDescent="0.15">
      <c r="A6" s="63" t="s">
        <v>1</v>
      </c>
      <c r="B6" s="62" t="s">
        <v>388</v>
      </c>
      <c r="C6" s="62" t="s">
        <v>265</v>
      </c>
      <c r="D6" s="62" t="s">
        <v>66</v>
      </c>
      <c r="E6" s="63" t="s">
        <v>99</v>
      </c>
      <c r="F6" s="62" t="s">
        <v>63</v>
      </c>
      <c r="G6" s="66" t="s">
        <v>103</v>
      </c>
    </row>
    <row r="7" spans="1:8" x14ac:dyDescent="0.15">
      <c r="A7" s="34" t="s">
        <v>264</v>
      </c>
      <c r="B7" s="2" t="s">
        <v>55</v>
      </c>
      <c r="C7" s="10">
        <v>44013</v>
      </c>
      <c r="D7" s="10" t="s">
        <v>285</v>
      </c>
      <c r="E7" s="2" t="s">
        <v>104</v>
      </c>
      <c r="F7" s="8">
        <v>700</v>
      </c>
      <c r="G7" s="8"/>
    </row>
    <row r="8" spans="1:8" x14ac:dyDescent="0.15">
      <c r="A8" s="35"/>
      <c r="B8" s="2" t="s">
        <v>115</v>
      </c>
      <c r="C8" s="10">
        <v>44014</v>
      </c>
      <c r="D8" s="10" t="s">
        <v>285</v>
      </c>
      <c r="E8" s="2" t="s">
        <v>104</v>
      </c>
      <c r="F8" s="8">
        <v>700</v>
      </c>
      <c r="G8" s="8"/>
    </row>
    <row r="9" spans="1:8" x14ac:dyDescent="0.15">
      <c r="A9" s="35"/>
      <c r="B9" s="2" t="s">
        <v>116</v>
      </c>
      <c r="C9" s="10">
        <v>44015</v>
      </c>
      <c r="D9" s="10" t="s">
        <v>285</v>
      </c>
      <c r="E9" s="2" t="s">
        <v>104</v>
      </c>
      <c r="F9" s="8">
        <v>700</v>
      </c>
      <c r="G9" s="8"/>
    </row>
    <row r="10" spans="1:8" x14ac:dyDescent="0.15">
      <c r="A10" s="35"/>
      <c r="B10" s="2"/>
      <c r="C10" s="10"/>
      <c r="D10" s="10"/>
      <c r="E10" s="2"/>
      <c r="F10" s="8"/>
      <c r="G10" s="8"/>
    </row>
    <row r="11" spans="1:8" x14ac:dyDescent="0.15">
      <c r="A11" s="35"/>
      <c r="B11" s="2"/>
      <c r="C11" s="10"/>
      <c r="D11" s="10"/>
      <c r="E11" s="2"/>
      <c r="F11" s="8"/>
      <c r="G11" s="8"/>
    </row>
    <row r="12" spans="1:8" x14ac:dyDescent="0.15">
      <c r="A12" s="35"/>
      <c r="B12" s="2"/>
      <c r="C12" s="10"/>
      <c r="D12" s="10"/>
      <c r="E12" s="2"/>
      <c r="F12" s="8"/>
      <c r="G12" s="8"/>
    </row>
    <row r="13" spans="1:8" x14ac:dyDescent="0.15">
      <c r="A13" s="35"/>
      <c r="B13" s="2"/>
      <c r="C13" s="10"/>
      <c r="D13" s="10"/>
      <c r="E13" s="2"/>
      <c r="F13" s="8"/>
      <c r="G13" s="8"/>
    </row>
    <row r="14" spans="1:8" x14ac:dyDescent="0.15">
      <c r="A14" s="35"/>
      <c r="B14" s="2"/>
      <c r="C14" s="10"/>
      <c r="D14" s="10"/>
      <c r="E14" s="2"/>
      <c r="F14" s="8"/>
      <c r="G14" s="8"/>
    </row>
    <row r="15" spans="1:8" x14ac:dyDescent="0.15">
      <c r="A15" s="35"/>
      <c r="B15" s="2"/>
      <c r="C15" s="10"/>
      <c r="D15" s="10"/>
      <c r="E15" s="2"/>
      <c r="F15" s="8"/>
      <c r="G15" s="8"/>
    </row>
    <row r="16" spans="1:8" x14ac:dyDescent="0.15">
      <c r="A16" s="35"/>
      <c r="B16" s="2"/>
      <c r="C16" s="10"/>
      <c r="D16" s="10"/>
      <c r="E16" s="2"/>
      <c r="F16" s="8"/>
      <c r="G16" s="8"/>
    </row>
    <row r="17" spans="1:7" x14ac:dyDescent="0.15">
      <c r="A17" s="35"/>
      <c r="B17" s="2"/>
      <c r="C17" s="10"/>
      <c r="D17" s="10"/>
      <c r="E17" s="2"/>
      <c r="F17" s="8"/>
      <c r="G17" s="8"/>
    </row>
    <row r="18" spans="1:7" x14ac:dyDescent="0.15">
      <c r="A18" s="35"/>
      <c r="B18" s="32"/>
      <c r="C18" s="50"/>
      <c r="D18" s="50"/>
      <c r="E18" s="32"/>
      <c r="F18" s="51"/>
      <c r="G18" s="51"/>
    </row>
    <row r="19" spans="1:7" x14ac:dyDescent="0.15">
      <c r="A19" s="65" t="s">
        <v>278</v>
      </c>
      <c r="B19" s="63" t="s">
        <v>388</v>
      </c>
      <c r="C19" s="72" t="s">
        <v>279</v>
      </c>
      <c r="D19" s="72" t="s">
        <v>280</v>
      </c>
      <c r="E19" s="63" t="s">
        <v>281</v>
      </c>
      <c r="F19" s="67" t="s">
        <v>282</v>
      </c>
      <c r="G19" s="67" t="s">
        <v>283</v>
      </c>
    </row>
    <row r="20" spans="1:7" x14ac:dyDescent="0.15">
      <c r="A20" s="35" t="s">
        <v>284</v>
      </c>
      <c r="B20" s="33" t="s">
        <v>55</v>
      </c>
      <c r="C20" s="52">
        <v>44013</v>
      </c>
      <c r="D20" s="52" t="s">
        <v>286</v>
      </c>
      <c r="E20" s="52" t="s">
        <v>287</v>
      </c>
      <c r="F20" s="53">
        <v>1920</v>
      </c>
      <c r="G20" s="53" t="s">
        <v>288</v>
      </c>
    </row>
    <row r="21" spans="1:7" x14ac:dyDescent="0.15">
      <c r="A21" s="35" t="s">
        <v>282</v>
      </c>
      <c r="B21" s="2" t="s">
        <v>115</v>
      </c>
      <c r="C21" s="10">
        <v>44014</v>
      </c>
      <c r="D21" s="10" t="s">
        <v>286</v>
      </c>
      <c r="E21" s="10" t="s">
        <v>287</v>
      </c>
      <c r="F21" s="8">
        <v>1570</v>
      </c>
      <c r="G21" s="8" t="s">
        <v>289</v>
      </c>
    </row>
    <row r="22" spans="1:7" x14ac:dyDescent="0.15">
      <c r="A22" s="35"/>
      <c r="B22" s="2" t="s">
        <v>116</v>
      </c>
      <c r="C22" s="10">
        <v>44015</v>
      </c>
      <c r="D22" s="10" t="s">
        <v>286</v>
      </c>
      <c r="E22" s="10" t="s">
        <v>287</v>
      </c>
      <c r="F22" s="8">
        <v>1570</v>
      </c>
      <c r="G22" s="8" t="s">
        <v>289</v>
      </c>
    </row>
    <row r="23" spans="1:7" x14ac:dyDescent="0.15">
      <c r="A23" s="35"/>
      <c r="B23" s="2"/>
      <c r="C23" s="10"/>
      <c r="D23" s="10"/>
      <c r="E23" s="2"/>
      <c r="F23" s="8"/>
      <c r="G23" s="8"/>
    </row>
    <row r="24" spans="1:7" x14ac:dyDescent="0.15">
      <c r="A24" s="35"/>
      <c r="B24" s="2"/>
      <c r="C24" s="10"/>
      <c r="D24" s="10"/>
      <c r="E24" s="2"/>
      <c r="F24" s="8"/>
      <c r="G24" s="8"/>
    </row>
    <row r="25" spans="1:7" x14ac:dyDescent="0.15">
      <c r="A25" s="35"/>
      <c r="B25" s="2"/>
      <c r="C25" s="10"/>
      <c r="D25" s="10"/>
      <c r="E25" s="2"/>
      <c r="F25" s="8"/>
      <c r="G25" s="8"/>
    </row>
    <row r="26" spans="1:7" x14ac:dyDescent="0.15">
      <c r="A26" s="35"/>
      <c r="B26" s="2"/>
      <c r="C26" s="10"/>
      <c r="D26" s="10"/>
      <c r="E26" s="2"/>
      <c r="F26" s="8"/>
      <c r="G26" s="8"/>
    </row>
    <row r="27" spans="1:7" x14ac:dyDescent="0.15">
      <c r="A27" s="35"/>
      <c r="B27" s="2"/>
      <c r="C27" s="10"/>
      <c r="D27" s="10"/>
      <c r="E27" s="2"/>
      <c r="F27" s="8"/>
      <c r="G27" s="8"/>
    </row>
    <row r="28" spans="1:7" x14ac:dyDescent="0.15">
      <c r="A28" s="35"/>
      <c r="B28" s="2"/>
      <c r="C28" s="10"/>
      <c r="D28" s="10"/>
      <c r="E28" s="2"/>
      <c r="F28" s="8"/>
      <c r="G28" s="8"/>
    </row>
    <row r="29" spans="1:7" x14ac:dyDescent="0.15">
      <c r="A29" s="35"/>
      <c r="B29" s="55"/>
      <c r="C29" s="10"/>
      <c r="D29" s="10"/>
      <c r="E29" s="2"/>
      <c r="F29" s="8"/>
      <c r="G29" s="8"/>
    </row>
    <row r="30" spans="1:7" x14ac:dyDescent="0.15">
      <c r="A30" s="35"/>
      <c r="B30" s="2"/>
      <c r="C30" s="10"/>
      <c r="D30" s="10"/>
      <c r="E30" s="2"/>
      <c r="F30" s="8"/>
      <c r="G30" s="8"/>
    </row>
    <row r="31" spans="1:7" x14ac:dyDescent="0.15">
      <c r="A31" s="35"/>
      <c r="B31" s="2"/>
      <c r="C31" s="10"/>
      <c r="D31" s="10"/>
      <c r="E31" s="2"/>
      <c r="F31" s="8"/>
      <c r="G31" s="8"/>
    </row>
    <row r="32" spans="1:7" x14ac:dyDescent="0.15">
      <c r="A32" s="35"/>
      <c r="B32" s="2"/>
      <c r="C32" s="10"/>
      <c r="D32" s="10"/>
      <c r="E32" s="2"/>
      <c r="F32" s="8"/>
      <c r="G32" s="8"/>
    </row>
    <row r="33" spans="1:7" x14ac:dyDescent="0.15">
      <c r="A33" s="35"/>
      <c r="B33" s="2"/>
      <c r="C33" s="10"/>
      <c r="D33" s="10"/>
      <c r="E33" s="2"/>
      <c r="F33" s="8"/>
      <c r="G33" s="8"/>
    </row>
    <row r="34" spans="1:7" x14ac:dyDescent="0.15">
      <c r="A34" s="35"/>
      <c r="B34" s="2"/>
      <c r="C34" s="10"/>
      <c r="D34" s="10"/>
      <c r="E34" s="2"/>
      <c r="F34" s="8"/>
      <c r="G34" s="8"/>
    </row>
    <row r="35" spans="1:7" x14ac:dyDescent="0.15">
      <c r="A35" s="35"/>
      <c r="B35" s="2"/>
      <c r="C35" s="10"/>
      <c r="D35" s="10"/>
      <c r="E35" s="2"/>
      <c r="F35" s="8"/>
      <c r="G35" s="8"/>
    </row>
    <row r="36" spans="1:7" x14ac:dyDescent="0.15">
      <c r="A36" s="36"/>
      <c r="B36" s="2"/>
      <c r="C36" s="2"/>
      <c r="D36" s="2"/>
      <c r="E36" s="2"/>
      <c r="F36" s="8"/>
      <c r="G36" s="8"/>
    </row>
    <row r="37" spans="1:7" ht="13.5" customHeight="1" x14ac:dyDescent="0.15">
      <c r="A37" s="2" t="s">
        <v>17</v>
      </c>
      <c r="B37" s="2"/>
      <c r="C37" s="2"/>
      <c r="D37" s="2"/>
      <c r="E37" s="2"/>
      <c r="F37" s="8">
        <f>SUM(F7:F36)</f>
        <v>7160</v>
      </c>
      <c r="G37" s="12"/>
    </row>
    <row r="38" spans="1:7" ht="13.5" customHeight="1" x14ac:dyDescent="0.15">
      <c r="A38" s="1" t="s">
        <v>35</v>
      </c>
      <c r="G38" s="4"/>
    </row>
    <row r="39" spans="1:7" x14ac:dyDescent="0.15">
      <c r="G39" s="4"/>
    </row>
    <row r="40" spans="1:7" x14ac:dyDescent="0.15">
      <c r="G40" s="4"/>
    </row>
    <row r="41" spans="1:7" x14ac:dyDescent="0.15">
      <c r="A41" s="1" t="s">
        <v>258</v>
      </c>
      <c r="G41" s="4"/>
    </row>
    <row r="42" spans="1:7" x14ac:dyDescent="0.15">
      <c r="A42" s="1" t="s">
        <v>299</v>
      </c>
      <c r="G42" s="4"/>
    </row>
    <row r="43" spans="1:7" x14ac:dyDescent="0.15">
      <c r="A43" s="1" t="s">
        <v>300</v>
      </c>
      <c r="G43" s="4"/>
    </row>
    <row r="44" spans="1:7" x14ac:dyDescent="0.15">
      <c r="A44" s="1" t="s">
        <v>389</v>
      </c>
      <c r="G44" s="4"/>
    </row>
    <row r="45" spans="1:7" x14ac:dyDescent="0.15">
      <c r="A45" s="1" t="s">
        <v>301</v>
      </c>
      <c r="G45" s="4"/>
    </row>
    <row r="46" spans="1:7" x14ac:dyDescent="0.15">
      <c r="A46" s="1" t="s">
        <v>380</v>
      </c>
      <c r="G46" s="4"/>
    </row>
    <row r="47" spans="1:7" x14ac:dyDescent="0.15">
      <c r="G47" s="4"/>
    </row>
    <row r="48" spans="1:7" x14ac:dyDescent="0.15">
      <c r="G48" s="4"/>
    </row>
    <row r="49" spans="7:7" x14ac:dyDescent="0.15">
      <c r="G49" s="4"/>
    </row>
    <row r="50" spans="7:7" x14ac:dyDescent="0.15">
      <c r="G50" s="4"/>
    </row>
    <row r="51" spans="7:7" x14ac:dyDescent="0.15">
      <c r="G51" s="4"/>
    </row>
    <row r="52" spans="7:7" x14ac:dyDescent="0.15">
      <c r="G52" s="4"/>
    </row>
    <row r="53" spans="7:7" x14ac:dyDescent="0.15">
      <c r="G53" s="4"/>
    </row>
    <row r="54" spans="7:7" x14ac:dyDescent="0.15">
      <c r="G54" s="4"/>
    </row>
    <row r="55" spans="7:7" x14ac:dyDescent="0.15">
      <c r="G55" s="4"/>
    </row>
    <row r="56" spans="7:7" x14ac:dyDescent="0.15">
      <c r="G56" s="4"/>
    </row>
    <row r="57" spans="7:7" x14ac:dyDescent="0.15">
      <c r="G57" s="4"/>
    </row>
    <row r="58" spans="7:7" x14ac:dyDescent="0.15">
      <c r="G58" s="4"/>
    </row>
    <row r="59" spans="7:7" x14ac:dyDescent="0.15">
      <c r="G59" s="4"/>
    </row>
    <row r="60" spans="7:7" x14ac:dyDescent="0.15">
      <c r="G60" s="4"/>
    </row>
    <row r="61" spans="7:7" x14ac:dyDescent="0.15">
      <c r="G61" s="4"/>
    </row>
    <row r="62" spans="7:7" x14ac:dyDescent="0.15">
      <c r="G62" s="4"/>
    </row>
    <row r="63" spans="7:7" x14ac:dyDescent="0.15">
      <c r="G63" s="4"/>
    </row>
    <row r="64" spans="7:7" x14ac:dyDescent="0.15">
      <c r="G64" s="4"/>
    </row>
    <row r="65" spans="1:7" x14ac:dyDescent="0.15">
      <c r="G65" s="4"/>
    </row>
    <row r="66" spans="1:7" x14ac:dyDescent="0.15">
      <c r="G66" s="4"/>
    </row>
    <row r="67" spans="1:7" ht="12.75" thickBot="1" x14ac:dyDescent="0.2">
      <c r="A67" s="1" t="s">
        <v>290</v>
      </c>
      <c r="G67" s="4"/>
    </row>
    <row r="68" spans="1:7" x14ac:dyDescent="0.15">
      <c r="C68" s="108" t="s">
        <v>266</v>
      </c>
      <c r="D68" s="109"/>
      <c r="E68" s="109"/>
      <c r="F68" s="110"/>
      <c r="G68" s="4"/>
    </row>
    <row r="69" spans="1:7" x14ac:dyDescent="0.15">
      <c r="C69" s="20"/>
      <c r="D69" s="2" t="s">
        <v>268</v>
      </c>
      <c r="E69" s="44" t="s">
        <v>269</v>
      </c>
      <c r="F69" s="21"/>
      <c r="G69" s="4"/>
    </row>
    <row r="70" spans="1:7" x14ac:dyDescent="0.15">
      <c r="C70" s="20"/>
      <c r="D70" s="2" t="s">
        <v>270</v>
      </c>
      <c r="E70" s="2" t="s">
        <v>240</v>
      </c>
      <c r="F70" s="21"/>
      <c r="G70" s="4"/>
    </row>
    <row r="71" spans="1:7" x14ac:dyDescent="0.15">
      <c r="C71" s="20"/>
      <c r="D71" s="2" t="s">
        <v>238</v>
      </c>
      <c r="E71" s="2" t="s">
        <v>241</v>
      </c>
      <c r="F71" s="21"/>
      <c r="G71" s="4"/>
    </row>
    <row r="72" spans="1:7" x14ac:dyDescent="0.15">
      <c r="C72" s="20"/>
      <c r="D72" s="2" t="s">
        <v>271</v>
      </c>
      <c r="E72" s="45" t="s">
        <v>272</v>
      </c>
      <c r="F72" s="21"/>
      <c r="G72" s="4"/>
    </row>
    <row r="73" spans="1:7" x14ac:dyDescent="0.15">
      <c r="C73" s="20"/>
      <c r="D73" s="2" t="s">
        <v>273</v>
      </c>
      <c r="E73" s="2" t="s">
        <v>274</v>
      </c>
      <c r="F73" s="21"/>
      <c r="G73" s="4"/>
    </row>
    <row r="74" spans="1:7" x14ac:dyDescent="0.15">
      <c r="C74" s="20"/>
      <c r="D74" s="2" t="s">
        <v>276</v>
      </c>
      <c r="E74" s="10">
        <v>44013</v>
      </c>
      <c r="F74" s="21"/>
      <c r="G74" s="4"/>
    </row>
    <row r="75" spans="1:7" x14ac:dyDescent="0.15">
      <c r="C75" s="20"/>
      <c r="D75" s="2" t="s">
        <v>277</v>
      </c>
      <c r="E75" s="10">
        <v>44015</v>
      </c>
      <c r="F75" s="21"/>
      <c r="G75" s="4"/>
    </row>
    <row r="76" spans="1:7" x14ac:dyDescent="0.15">
      <c r="C76" s="20"/>
      <c r="D76" s="2"/>
      <c r="E76" s="2"/>
      <c r="F76" s="21"/>
      <c r="G76" s="4"/>
    </row>
    <row r="77" spans="1:7" x14ac:dyDescent="0.15">
      <c r="C77" s="20"/>
      <c r="D77" s="2" t="s">
        <v>275</v>
      </c>
      <c r="E77" s="45">
        <v>2100</v>
      </c>
      <c r="F77" s="21"/>
      <c r="G77" s="4"/>
    </row>
    <row r="78" spans="1:7" x14ac:dyDescent="0.15">
      <c r="C78" s="20"/>
      <c r="D78" s="5"/>
      <c r="E78" s="5"/>
      <c r="F78" s="21"/>
      <c r="G78" s="4"/>
    </row>
    <row r="79" spans="1:7" x14ac:dyDescent="0.15">
      <c r="C79" s="20"/>
      <c r="D79" s="5" t="s">
        <v>110</v>
      </c>
      <c r="E79" s="43">
        <v>44002</v>
      </c>
      <c r="F79" s="21"/>
      <c r="G79" s="4"/>
    </row>
    <row r="80" spans="1:7" x14ac:dyDescent="0.15">
      <c r="C80" s="20"/>
      <c r="D80" s="5" t="s">
        <v>189</v>
      </c>
      <c r="E80" s="5" t="s">
        <v>244</v>
      </c>
      <c r="F80" s="21" t="s">
        <v>245</v>
      </c>
      <c r="G80" s="4"/>
    </row>
    <row r="81" spans="1:7" ht="12.75" thickBot="1" x14ac:dyDescent="0.2">
      <c r="C81" s="23"/>
      <c r="D81" s="24"/>
      <c r="E81" s="24"/>
      <c r="F81" s="25"/>
      <c r="G81" s="4"/>
    </row>
    <row r="82" spans="1:7" x14ac:dyDescent="0.15">
      <c r="C82" s="1" t="s">
        <v>392</v>
      </c>
      <c r="G82" s="4"/>
    </row>
    <row r="84" spans="1:7" ht="12.75" thickBot="1" x14ac:dyDescent="0.2">
      <c r="A84" s="1" t="s">
        <v>291</v>
      </c>
      <c r="F84" s="4"/>
    </row>
    <row r="85" spans="1:7" x14ac:dyDescent="0.15">
      <c r="B85" s="108" t="s">
        <v>377</v>
      </c>
      <c r="C85" s="109"/>
      <c r="D85" s="109"/>
      <c r="E85" s="109"/>
      <c r="F85" s="109"/>
      <c r="G85" s="110"/>
    </row>
    <row r="86" spans="1:7" x14ac:dyDescent="0.15">
      <c r="B86" s="20"/>
      <c r="C86" s="5" t="s">
        <v>222</v>
      </c>
      <c r="D86" s="5"/>
      <c r="E86" s="5" t="s">
        <v>218</v>
      </c>
      <c r="F86" s="6"/>
      <c r="G86" s="21"/>
    </row>
    <row r="87" spans="1:7" x14ac:dyDescent="0.15">
      <c r="B87" s="133" t="s">
        <v>220</v>
      </c>
      <c r="C87" s="134"/>
      <c r="D87" s="134"/>
      <c r="E87" s="134"/>
      <c r="F87" s="134"/>
      <c r="G87" s="135"/>
    </row>
    <row r="88" spans="1:7" x14ac:dyDescent="0.15">
      <c r="B88" s="20"/>
      <c r="C88" s="5" t="s">
        <v>223</v>
      </c>
      <c r="D88" s="5"/>
      <c r="E88" s="42" t="s">
        <v>219</v>
      </c>
      <c r="F88" s="6"/>
      <c r="G88" s="21"/>
    </row>
    <row r="89" spans="1:7" x14ac:dyDescent="0.15">
      <c r="B89" s="20"/>
      <c r="C89" s="5" t="s">
        <v>224</v>
      </c>
      <c r="D89" s="5"/>
      <c r="E89" s="22">
        <v>1570</v>
      </c>
      <c r="F89" s="1" t="s">
        <v>138</v>
      </c>
      <c r="G89" s="21"/>
    </row>
    <row r="90" spans="1:7" ht="12.75" thickBot="1" x14ac:dyDescent="0.2">
      <c r="B90" s="23"/>
      <c r="C90" s="24"/>
      <c r="D90" s="24"/>
      <c r="E90" s="24"/>
      <c r="F90" s="24"/>
      <c r="G90" s="25"/>
    </row>
    <row r="91" spans="1:7" x14ac:dyDescent="0.15">
      <c r="B91" s="1" t="s">
        <v>230</v>
      </c>
    </row>
  </sheetData>
  <mergeCells count="5">
    <mergeCell ref="B85:G85"/>
    <mergeCell ref="B87:G87"/>
    <mergeCell ref="A3:G3"/>
    <mergeCell ref="C68:F68"/>
    <mergeCell ref="A4:G4"/>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B1B2"/>
  </sheetPr>
  <dimension ref="A1:G65"/>
  <sheetViews>
    <sheetView zoomScaleNormal="100" workbookViewId="0"/>
  </sheetViews>
  <sheetFormatPr defaultRowHeight="12" x14ac:dyDescent="0.15"/>
  <cols>
    <col min="1" max="1" width="15" style="1" customWidth="1"/>
    <col min="2" max="2" width="13.375" style="1" customWidth="1"/>
    <col min="3" max="3" width="11.5" style="1" customWidth="1"/>
    <col min="4" max="5" width="11.875" style="1" customWidth="1"/>
    <col min="6" max="6" width="11" style="1" customWidth="1"/>
    <col min="7" max="7" width="14.375" style="1" customWidth="1"/>
    <col min="8" max="16384" width="9" style="1"/>
  </cols>
  <sheetData>
    <row r="1" spans="1:7" x14ac:dyDescent="0.15">
      <c r="A1" s="1" t="s">
        <v>24</v>
      </c>
    </row>
    <row r="3" spans="1:7" ht="17.25" x14ac:dyDescent="0.15">
      <c r="A3" s="91" t="s">
        <v>25</v>
      </c>
      <c r="B3" s="91"/>
      <c r="C3" s="91"/>
      <c r="D3" s="91"/>
      <c r="E3" s="91"/>
      <c r="F3" s="91"/>
      <c r="G3" s="91"/>
    </row>
    <row r="5" spans="1:7" ht="24" x14ac:dyDescent="0.15">
      <c r="A5" s="58" t="s">
        <v>1</v>
      </c>
      <c r="B5" s="58" t="s">
        <v>26</v>
      </c>
      <c r="C5" s="59" t="s">
        <v>29</v>
      </c>
      <c r="D5" s="59" t="s">
        <v>75</v>
      </c>
      <c r="E5" s="58" t="s">
        <v>76</v>
      </c>
      <c r="F5" s="59" t="s">
        <v>50</v>
      </c>
      <c r="G5" s="59" t="s">
        <v>30</v>
      </c>
    </row>
    <row r="6" spans="1:7" x14ac:dyDescent="0.15">
      <c r="A6" s="2"/>
      <c r="B6" s="3" t="s">
        <v>27</v>
      </c>
      <c r="C6" s="2"/>
      <c r="D6" s="2"/>
      <c r="E6" s="2"/>
      <c r="F6" s="8"/>
      <c r="G6" s="8"/>
    </row>
    <row r="7" spans="1:7" x14ac:dyDescent="0.15">
      <c r="A7" s="2" t="s">
        <v>28</v>
      </c>
      <c r="B7" s="2">
        <v>2</v>
      </c>
      <c r="C7" s="2">
        <v>4</v>
      </c>
      <c r="D7" s="10">
        <v>43862</v>
      </c>
      <c r="E7" s="10">
        <v>43982</v>
      </c>
      <c r="F7" s="8">
        <v>58000</v>
      </c>
      <c r="G7" s="8">
        <f>B7*C7*F7</f>
        <v>464000</v>
      </c>
    </row>
    <row r="8" spans="1:7" x14ac:dyDescent="0.15">
      <c r="A8" s="2"/>
      <c r="B8" s="2"/>
      <c r="C8" s="2"/>
      <c r="D8" s="2"/>
      <c r="E8" s="2"/>
      <c r="F8" s="8"/>
      <c r="G8" s="8"/>
    </row>
    <row r="9" spans="1:7" x14ac:dyDescent="0.15">
      <c r="A9" s="2"/>
      <c r="B9" s="2"/>
      <c r="C9" s="2"/>
      <c r="D9" s="2"/>
      <c r="E9" s="2"/>
      <c r="F9" s="8"/>
      <c r="G9" s="8"/>
    </row>
    <row r="10" spans="1:7" x14ac:dyDescent="0.15">
      <c r="A10" s="2"/>
      <c r="B10" s="2"/>
      <c r="C10" s="2"/>
      <c r="D10" s="2"/>
      <c r="E10" s="2"/>
      <c r="F10" s="8"/>
      <c r="G10" s="8"/>
    </row>
    <row r="11" spans="1:7" x14ac:dyDescent="0.15">
      <c r="A11" s="2"/>
      <c r="B11" s="2"/>
      <c r="C11" s="2"/>
      <c r="D11" s="2"/>
      <c r="E11" s="2"/>
      <c r="F11" s="8"/>
      <c r="G11" s="8"/>
    </row>
    <row r="12" spans="1:7" x14ac:dyDescent="0.15">
      <c r="A12" s="2"/>
      <c r="B12" s="3"/>
      <c r="C12" s="2"/>
      <c r="D12" s="2"/>
      <c r="E12" s="2"/>
      <c r="F12" s="8"/>
      <c r="G12" s="8"/>
    </row>
    <row r="13" spans="1:7" x14ac:dyDescent="0.15">
      <c r="A13" s="2"/>
      <c r="B13" s="2"/>
      <c r="C13" s="2"/>
      <c r="D13" s="10"/>
      <c r="E13" s="10"/>
      <c r="F13" s="8"/>
      <c r="G13" s="8"/>
    </row>
    <row r="14" spans="1:7" x14ac:dyDescent="0.15">
      <c r="A14" s="2"/>
      <c r="B14" s="2"/>
      <c r="C14" s="2"/>
      <c r="D14" s="10"/>
      <c r="E14" s="10"/>
      <c r="F14" s="8"/>
      <c r="G14" s="8"/>
    </row>
    <row r="15" spans="1:7" x14ac:dyDescent="0.15">
      <c r="A15" s="2"/>
      <c r="B15" s="2"/>
      <c r="C15" s="2"/>
      <c r="D15" s="10"/>
      <c r="E15" s="10"/>
      <c r="F15" s="8"/>
      <c r="G15" s="8"/>
    </row>
    <row r="16" spans="1:7" x14ac:dyDescent="0.15">
      <c r="A16" s="2"/>
      <c r="B16" s="2"/>
      <c r="C16" s="2"/>
      <c r="D16" s="10"/>
      <c r="E16" s="10"/>
      <c r="F16" s="8"/>
      <c r="G16" s="8"/>
    </row>
    <row r="17" spans="1:7" x14ac:dyDescent="0.15">
      <c r="A17" s="2"/>
      <c r="B17" s="2"/>
      <c r="C17" s="2"/>
      <c r="D17" s="10"/>
      <c r="E17" s="10"/>
      <c r="F17" s="8"/>
      <c r="G17" s="8"/>
    </row>
    <row r="18" spans="1:7" x14ac:dyDescent="0.15">
      <c r="A18" s="2"/>
      <c r="B18" s="2"/>
      <c r="C18" s="2"/>
      <c r="D18" s="10"/>
      <c r="E18" s="10"/>
      <c r="F18" s="8"/>
      <c r="G18" s="8"/>
    </row>
    <row r="19" spans="1:7" x14ac:dyDescent="0.15">
      <c r="A19" s="2"/>
      <c r="B19" s="2"/>
      <c r="C19" s="2"/>
      <c r="D19" s="10"/>
      <c r="E19" s="10"/>
      <c r="F19" s="8"/>
      <c r="G19" s="8"/>
    </row>
    <row r="20" spans="1:7" x14ac:dyDescent="0.15">
      <c r="A20" s="2"/>
      <c r="B20" s="2"/>
      <c r="C20" s="2"/>
      <c r="D20" s="10"/>
      <c r="E20" s="10"/>
      <c r="F20" s="8"/>
      <c r="G20" s="8"/>
    </row>
    <row r="21" spans="1:7" x14ac:dyDescent="0.15">
      <c r="A21" s="2"/>
      <c r="B21" s="2"/>
      <c r="C21" s="2"/>
      <c r="D21" s="10"/>
      <c r="E21" s="10"/>
      <c r="F21" s="8"/>
      <c r="G21" s="8"/>
    </row>
    <row r="22" spans="1:7" x14ac:dyDescent="0.15">
      <c r="A22" s="2"/>
      <c r="B22" s="2"/>
      <c r="C22" s="2"/>
      <c r="D22" s="10"/>
      <c r="E22" s="10"/>
      <c r="F22" s="8"/>
      <c r="G22" s="8"/>
    </row>
    <row r="23" spans="1:7" x14ac:dyDescent="0.15">
      <c r="A23" s="2"/>
      <c r="B23" s="3" t="s">
        <v>31</v>
      </c>
      <c r="C23" s="2"/>
      <c r="D23" s="2"/>
      <c r="E23" s="2"/>
      <c r="F23" s="8"/>
      <c r="G23" s="8"/>
    </row>
    <row r="24" spans="1:7" x14ac:dyDescent="0.15">
      <c r="A24" s="2" t="s">
        <v>32</v>
      </c>
      <c r="B24" s="2">
        <v>2</v>
      </c>
      <c r="C24" s="2">
        <v>4</v>
      </c>
      <c r="D24" s="10">
        <v>43862</v>
      </c>
      <c r="E24" s="10">
        <v>43982</v>
      </c>
      <c r="F24" s="8">
        <v>3000</v>
      </c>
      <c r="G24" s="8">
        <f>B24*C24*F24</f>
        <v>24000</v>
      </c>
    </row>
    <row r="25" spans="1:7" x14ac:dyDescent="0.15">
      <c r="A25" s="2"/>
      <c r="B25" s="2"/>
      <c r="C25" s="2"/>
      <c r="D25" s="10"/>
      <c r="E25" s="10"/>
      <c r="F25" s="8"/>
      <c r="G25" s="8"/>
    </row>
    <row r="26" spans="1:7" x14ac:dyDescent="0.15">
      <c r="A26" s="2"/>
      <c r="B26" s="2"/>
      <c r="C26" s="2"/>
      <c r="D26" s="10"/>
      <c r="E26" s="10"/>
      <c r="F26" s="8"/>
      <c r="G26" s="8"/>
    </row>
    <row r="27" spans="1:7" x14ac:dyDescent="0.15">
      <c r="A27" s="2"/>
      <c r="B27" s="2"/>
      <c r="C27" s="2"/>
      <c r="D27" s="10"/>
      <c r="E27" s="10"/>
      <c r="F27" s="8"/>
      <c r="G27" s="8"/>
    </row>
    <row r="28" spans="1:7" x14ac:dyDescent="0.15">
      <c r="A28" s="2"/>
      <c r="B28" s="2"/>
      <c r="C28" s="2"/>
      <c r="D28" s="10"/>
      <c r="E28" s="10"/>
      <c r="F28" s="8"/>
      <c r="G28" s="8"/>
    </row>
    <row r="29" spans="1:7" x14ac:dyDescent="0.15">
      <c r="A29" s="2"/>
      <c r="B29" s="55"/>
      <c r="C29" s="2"/>
      <c r="D29" s="10"/>
      <c r="E29" s="10"/>
      <c r="F29" s="8"/>
      <c r="G29" s="8"/>
    </row>
    <row r="30" spans="1:7" x14ac:dyDescent="0.15">
      <c r="A30" s="2"/>
      <c r="B30" s="2"/>
      <c r="C30" s="2"/>
      <c r="D30" s="10"/>
      <c r="E30" s="10"/>
      <c r="F30" s="8"/>
      <c r="G30" s="8"/>
    </row>
    <row r="31" spans="1:7" x14ac:dyDescent="0.15">
      <c r="A31" s="2"/>
      <c r="B31" s="2"/>
      <c r="C31" s="2"/>
      <c r="D31" s="10"/>
      <c r="E31" s="10"/>
      <c r="F31" s="8"/>
      <c r="G31" s="8"/>
    </row>
    <row r="32" spans="1:7" x14ac:dyDescent="0.15">
      <c r="A32" s="2"/>
      <c r="B32" s="2"/>
      <c r="C32" s="2"/>
      <c r="D32" s="10"/>
      <c r="E32" s="10"/>
      <c r="F32" s="8"/>
      <c r="G32" s="8"/>
    </row>
    <row r="33" spans="1:7" x14ac:dyDescent="0.15">
      <c r="A33" s="2"/>
      <c r="B33" s="2"/>
      <c r="C33" s="2"/>
      <c r="D33" s="10"/>
      <c r="E33" s="10"/>
      <c r="F33" s="8"/>
      <c r="G33" s="8"/>
    </row>
    <row r="34" spans="1:7" x14ac:dyDescent="0.15">
      <c r="A34" s="2"/>
      <c r="B34" s="2"/>
      <c r="C34" s="2"/>
      <c r="D34" s="10"/>
      <c r="E34" s="10"/>
      <c r="F34" s="8"/>
      <c r="G34" s="8"/>
    </row>
    <row r="35" spans="1:7" x14ac:dyDescent="0.15">
      <c r="A35" s="2"/>
      <c r="B35" s="2"/>
      <c r="C35" s="2"/>
      <c r="D35" s="2"/>
      <c r="E35" s="2"/>
      <c r="F35" s="8"/>
      <c r="G35" s="8"/>
    </row>
    <row r="36" spans="1:7" x14ac:dyDescent="0.15">
      <c r="A36" s="2"/>
      <c r="B36" s="2"/>
      <c r="C36" s="2"/>
      <c r="D36" s="2"/>
      <c r="E36" s="2"/>
      <c r="F36" s="8"/>
      <c r="G36" s="8"/>
    </row>
    <row r="37" spans="1:7" x14ac:dyDescent="0.15">
      <c r="A37" s="2"/>
      <c r="B37" s="2"/>
      <c r="C37" s="2"/>
      <c r="D37" s="2"/>
      <c r="E37" s="2"/>
      <c r="F37" s="8"/>
      <c r="G37" s="8"/>
    </row>
    <row r="38" spans="1:7" x14ac:dyDescent="0.15">
      <c r="A38" s="2"/>
      <c r="B38" s="2"/>
      <c r="C38" s="2"/>
      <c r="D38" s="2"/>
      <c r="E38" s="2"/>
      <c r="F38" s="8"/>
      <c r="G38" s="8"/>
    </row>
    <row r="39" spans="1:7" x14ac:dyDescent="0.15">
      <c r="A39" s="2" t="s">
        <v>17</v>
      </c>
      <c r="B39" s="2"/>
      <c r="C39" s="2"/>
      <c r="D39" s="2"/>
      <c r="E39" s="2"/>
      <c r="F39" s="8"/>
      <c r="G39" s="8">
        <f>SUM(G6:G38)</f>
        <v>488000</v>
      </c>
    </row>
    <row r="40" spans="1:7" x14ac:dyDescent="0.15">
      <c r="A40" s="1" t="s">
        <v>35</v>
      </c>
      <c r="F40" s="4"/>
      <c r="G40" s="4"/>
    </row>
    <row r="41" spans="1:7" x14ac:dyDescent="0.15">
      <c r="F41" s="4"/>
      <c r="G41" s="4"/>
    </row>
    <row r="42" spans="1:7" x14ac:dyDescent="0.15">
      <c r="A42" s="1" t="s">
        <v>148</v>
      </c>
      <c r="F42" s="4"/>
      <c r="G42" s="4"/>
    </row>
    <row r="43" spans="1:7" x14ac:dyDescent="0.15">
      <c r="A43" s="1" t="s">
        <v>372</v>
      </c>
      <c r="F43" s="4"/>
      <c r="G43" s="4"/>
    </row>
    <row r="44" spans="1:7" x14ac:dyDescent="0.15">
      <c r="A44" s="1" t="s">
        <v>313</v>
      </c>
      <c r="F44" s="4"/>
      <c r="G44" s="4"/>
    </row>
    <row r="45" spans="1:7" x14ac:dyDescent="0.15">
      <c r="A45" s="1" t="s">
        <v>395</v>
      </c>
      <c r="F45" s="4"/>
      <c r="G45" s="4"/>
    </row>
    <row r="46" spans="1:7" x14ac:dyDescent="0.15">
      <c r="A46" s="1" t="s">
        <v>396</v>
      </c>
      <c r="F46" s="4"/>
      <c r="G46" s="4"/>
    </row>
    <row r="47" spans="1:7" x14ac:dyDescent="0.15">
      <c r="A47" s="1" t="s">
        <v>373</v>
      </c>
      <c r="F47" s="4"/>
      <c r="G47" s="4"/>
    </row>
    <row r="48" spans="1:7" x14ac:dyDescent="0.15">
      <c r="F48" s="4"/>
      <c r="G48" s="4"/>
    </row>
    <row r="49" spans="6:7" x14ac:dyDescent="0.15">
      <c r="F49" s="4"/>
      <c r="G49" s="4"/>
    </row>
    <row r="50" spans="6:7" x14ac:dyDescent="0.15">
      <c r="F50" s="4"/>
      <c r="G50" s="4"/>
    </row>
    <row r="51" spans="6:7" x14ac:dyDescent="0.15">
      <c r="F51" s="4"/>
      <c r="G51" s="4"/>
    </row>
    <row r="52" spans="6:7" x14ac:dyDescent="0.15">
      <c r="F52" s="4"/>
      <c r="G52" s="4"/>
    </row>
    <row r="53" spans="6:7" x14ac:dyDescent="0.15">
      <c r="F53" s="4"/>
      <c r="G53" s="4"/>
    </row>
    <row r="54" spans="6:7" x14ac:dyDescent="0.15">
      <c r="F54" s="4"/>
      <c r="G54" s="4"/>
    </row>
    <row r="55" spans="6:7" x14ac:dyDescent="0.15">
      <c r="F55" s="4"/>
      <c r="G55" s="4"/>
    </row>
    <row r="56" spans="6:7" x14ac:dyDescent="0.15">
      <c r="F56" s="4"/>
      <c r="G56" s="4"/>
    </row>
    <row r="57" spans="6:7" x14ac:dyDescent="0.15">
      <c r="F57" s="4"/>
      <c r="G57" s="4"/>
    </row>
    <row r="58" spans="6:7" x14ac:dyDescent="0.15">
      <c r="F58" s="4"/>
      <c r="G58" s="4"/>
    </row>
    <row r="59" spans="6:7" x14ac:dyDescent="0.15">
      <c r="F59" s="4"/>
      <c r="G59" s="4"/>
    </row>
    <row r="60" spans="6:7" x14ac:dyDescent="0.15">
      <c r="F60" s="4"/>
      <c r="G60" s="4"/>
    </row>
    <row r="61" spans="6:7" x14ac:dyDescent="0.15">
      <c r="F61" s="4"/>
      <c r="G61" s="4"/>
    </row>
    <row r="62" spans="6:7" x14ac:dyDescent="0.15">
      <c r="F62" s="4"/>
      <c r="G62" s="4"/>
    </row>
    <row r="63" spans="6:7" x14ac:dyDescent="0.15">
      <c r="F63" s="4"/>
      <c r="G63" s="4"/>
    </row>
    <row r="64" spans="6:7" x14ac:dyDescent="0.15">
      <c r="F64" s="4"/>
      <c r="G64" s="4"/>
    </row>
    <row r="65" spans="6:7" x14ac:dyDescent="0.15">
      <c r="F65" s="4"/>
      <c r="G65" s="4"/>
    </row>
  </sheetData>
  <mergeCells count="1">
    <mergeCell ref="A3:G3"/>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B1B2"/>
  </sheetPr>
  <dimension ref="A1:G88"/>
  <sheetViews>
    <sheetView zoomScaleNormal="100" workbookViewId="0"/>
  </sheetViews>
  <sheetFormatPr defaultRowHeight="12" x14ac:dyDescent="0.15"/>
  <cols>
    <col min="1" max="1" width="15.625" style="1" customWidth="1"/>
    <col min="2" max="2" width="13.375" style="1" customWidth="1"/>
    <col min="3" max="3" width="11.5" style="1" customWidth="1"/>
    <col min="4" max="5" width="10.875" style="1" customWidth="1"/>
    <col min="6" max="6" width="9.125" style="1" bestFit="1" customWidth="1"/>
    <col min="7" max="7" width="15.875" style="1" customWidth="1"/>
    <col min="8" max="16384" width="9" style="1"/>
  </cols>
  <sheetData>
    <row r="1" spans="1:7" x14ac:dyDescent="0.15">
      <c r="A1" s="1" t="s">
        <v>37</v>
      </c>
    </row>
    <row r="3" spans="1:7" ht="17.25" x14ac:dyDescent="0.15">
      <c r="A3" s="91" t="s">
        <v>36</v>
      </c>
      <c r="B3" s="91"/>
      <c r="C3" s="91"/>
      <c r="D3" s="91"/>
      <c r="E3" s="91"/>
      <c r="F3" s="91"/>
      <c r="G3" s="91"/>
    </row>
    <row r="5" spans="1:7" ht="36" x14ac:dyDescent="0.15">
      <c r="A5" s="58" t="s">
        <v>1</v>
      </c>
      <c r="B5" s="59" t="s">
        <v>41</v>
      </c>
      <c r="C5" s="59" t="s">
        <v>38</v>
      </c>
      <c r="D5" s="59" t="s">
        <v>77</v>
      </c>
      <c r="E5" s="58" t="s">
        <v>78</v>
      </c>
      <c r="F5" s="59" t="s">
        <v>169</v>
      </c>
      <c r="G5" s="59" t="s">
        <v>168</v>
      </c>
    </row>
    <row r="6" spans="1:7" x14ac:dyDescent="0.15">
      <c r="A6" s="2" t="s">
        <v>39</v>
      </c>
      <c r="B6" s="2">
        <v>1</v>
      </c>
      <c r="C6" s="2">
        <v>30</v>
      </c>
      <c r="D6" s="10">
        <v>44013</v>
      </c>
      <c r="E6" s="10">
        <v>44043</v>
      </c>
      <c r="F6" s="8">
        <v>5500</v>
      </c>
      <c r="G6" s="8">
        <f>B6*C6*F6</f>
        <v>165000</v>
      </c>
    </row>
    <row r="7" spans="1:7" x14ac:dyDescent="0.15">
      <c r="A7" s="2"/>
      <c r="B7" s="2"/>
      <c r="C7" s="2"/>
      <c r="D7" s="10"/>
      <c r="E7" s="10"/>
      <c r="F7" s="8"/>
      <c r="G7" s="8"/>
    </row>
    <row r="8" spans="1:7" x14ac:dyDescent="0.15">
      <c r="A8" s="2"/>
      <c r="B8" s="2"/>
      <c r="C8" s="2"/>
      <c r="D8" s="10"/>
      <c r="E8" s="10"/>
      <c r="F8" s="8"/>
      <c r="G8" s="8"/>
    </row>
    <row r="9" spans="1:7" x14ac:dyDescent="0.15">
      <c r="A9" s="2"/>
      <c r="B9" s="2"/>
      <c r="C9" s="2"/>
      <c r="D9" s="10"/>
      <c r="E9" s="10"/>
      <c r="F9" s="8"/>
      <c r="G9" s="8"/>
    </row>
    <row r="10" spans="1:7" x14ac:dyDescent="0.15">
      <c r="A10" s="2"/>
      <c r="B10" s="2"/>
      <c r="C10" s="2"/>
      <c r="D10" s="10"/>
      <c r="E10" s="10"/>
      <c r="F10" s="8"/>
      <c r="G10" s="8"/>
    </row>
    <row r="11" spans="1:7" x14ac:dyDescent="0.15">
      <c r="A11" s="2"/>
      <c r="B11" s="2"/>
      <c r="C11" s="2"/>
      <c r="D11" s="10"/>
      <c r="E11" s="10"/>
      <c r="F11" s="8"/>
      <c r="G11" s="8"/>
    </row>
    <row r="12" spans="1:7" x14ac:dyDescent="0.15">
      <c r="A12" s="2"/>
      <c r="B12" s="2"/>
      <c r="C12" s="2"/>
      <c r="D12" s="10"/>
      <c r="E12" s="10"/>
      <c r="F12" s="8"/>
      <c r="G12" s="8"/>
    </row>
    <row r="13" spans="1:7" x14ac:dyDescent="0.15">
      <c r="A13" s="2"/>
      <c r="B13" s="2"/>
      <c r="C13" s="2"/>
      <c r="D13" s="10"/>
      <c r="E13" s="10"/>
      <c r="F13" s="8"/>
      <c r="G13" s="8"/>
    </row>
    <row r="14" spans="1:7" x14ac:dyDescent="0.15">
      <c r="A14" s="2"/>
      <c r="B14" s="2"/>
      <c r="C14" s="2"/>
      <c r="D14" s="10"/>
      <c r="E14" s="10"/>
      <c r="F14" s="8"/>
      <c r="G14" s="8"/>
    </row>
    <row r="15" spans="1:7" x14ac:dyDescent="0.15">
      <c r="A15" s="2"/>
      <c r="B15" s="2"/>
      <c r="C15" s="2"/>
      <c r="D15" s="10"/>
      <c r="E15" s="10"/>
      <c r="F15" s="8"/>
      <c r="G15" s="8"/>
    </row>
    <row r="16" spans="1:7" x14ac:dyDescent="0.15">
      <c r="A16" s="2"/>
      <c r="B16" s="2"/>
      <c r="C16" s="2"/>
      <c r="D16" s="10"/>
      <c r="E16" s="10"/>
      <c r="F16" s="8"/>
      <c r="G16" s="8"/>
    </row>
    <row r="17" spans="1:7" x14ac:dyDescent="0.15">
      <c r="A17" s="2"/>
      <c r="B17" s="2"/>
      <c r="C17" s="2"/>
      <c r="D17" s="10"/>
      <c r="E17" s="10"/>
      <c r="F17" s="8"/>
      <c r="G17" s="8"/>
    </row>
    <row r="18" spans="1:7" x14ac:dyDescent="0.15">
      <c r="A18" s="2"/>
      <c r="B18" s="2"/>
      <c r="C18" s="2"/>
      <c r="D18" s="2"/>
      <c r="E18" s="2"/>
      <c r="F18" s="2"/>
      <c r="G18" s="2"/>
    </row>
    <row r="19" spans="1:7" x14ac:dyDescent="0.15">
      <c r="A19" s="2"/>
      <c r="B19" s="2"/>
      <c r="C19" s="2"/>
      <c r="D19" s="2"/>
      <c r="E19" s="2"/>
      <c r="F19" s="8"/>
      <c r="G19" s="8"/>
    </row>
    <row r="20" spans="1:7" x14ac:dyDescent="0.15">
      <c r="A20" s="2"/>
      <c r="B20" s="2"/>
      <c r="C20" s="2"/>
      <c r="D20" s="2"/>
      <c r="E20" s="2"/>
      <c r="F20" s="8"/>
      <c r="G20" s="8"/>
    </row>
    <row r="21" spans="1:7" x14ac:dyDescent="0.15">
      <c r="A21" s="2"/>
      <c r="B21" s="2"/>
      <c r="C21" s="2"/>
      <c r="D21" s="2"/>
      <c r="E21" s="2"/>
      <c r="F21" s="8"/>
      <c r="G21" s="8"/>
    </row>
    <row r="22" spans="1:7" x14ac:dyDescent="0.15">
      <c r="A22" s="2"/>
      <c r="B22" s="2"/>
      <c r="C22" s="2"/>
      <c r="D22" s="2"/>
      <c r="E22" s="2"/>
      <c r="F22" s="8"/>
      <c r="G22" s="8"/>
    </row>
    <row r="23" spans="1:7" x14ac:dyDescent="0.15">
      <c r="A23" s="2"/>
      <c r="B23" s="3"/>
      <c r="C23" s="2"/>
      <c r="D23" s="2"/>
      <c r="E23" s="2"/>
      <c r="F23" s="8"/>
      <c r="G23" s="8"/>
    </row>
    <row r="24" spans="1:7" x14ac:dyDescent="0.15">
      <c r="A24" s="2" t="s">
        <v>40</v>
      </c>
      <c r="B24" s="2">
        <v>3</v>
      </c>
      <c r="C24" s="2">
        <v>91</v>
      </c>
      <c r="D24" s="10">
        <v>44013</v>
      </c>
      <c r="E24" s="10">
        <v>44104</v>
      </c>
      <c r="F24" s="8">
        <v>6000</v>
      </c>
      <c r="G24" s="8">
        <f>B24*C24*F24</f>
        <v>1638000</v>
      </c>
    </row>
    <row r="25" spans="1:7" x14ac:dyDescent="0.15">
      <c r="A25" s="2"/>
      <c r="B25" s="2"/>
      <c r="C25" s="2"/>
      <c r="D25" s="10"/>
      <c r="E25" s="10"/>
      <c r="F25" s="8"/>
      <c r="G25" s="8"/>
    </row>
    <row r="26" spans="1:7" x14ac:dyDescent="0.15">
      <c r="A26" s="2"/>
      <c r="B26" s="2"/>
      <c r="C26" s="2"/>
      <c r="D26" s="10"/>
      <c r="E26" s="10"/>
      <c r="F26" s="8"/>
      <c r="G26" s="8"/>
    </row>
    <row r="27" spans="1:7" x14ac:dyDescent="0.15">
      <c r="A27" s="2"/>
      <c r="B27" s="2"/>
      <c r="C27" s="2"/>
      <c r="D27" s="10"/>
      <c r="E27" s="10"/>
      <c r="F27" s="8"/>
      <c r="G27" s="8"/>
    </row>
    <row r="28" spans="1:7" x14ac:dyDescent="0.15">
      <c r="A28" s="2"/>
      <c r="B28" s="2"/>
      <c r="C28" s="2"/>
      <c r="D28" s="10"/>
      <c r="E28" s="10"/>
      <c r="F28" s="8"/>
      <c r="G28" s="8"/>
    </row>
    <row r="29" spans="1:7" x14ac:dyDescent="0.15">
      <c r="A29" s="2"/>
      <c r="B29" s="55"/>
      <c r="C29" s="2"/>
      <c r="D29" s="10"/>
      <c r="E29" s="10"/>
      <c r="F29" s="8"/>
      <c r="G29" s="8"/>
    </row>
    <row r="30" spans="1:7" x14ac:dyDescent="0.15">
      <c r="A30" s="2"/>
      <c r="B30" s="2"/>
      <c r="C30" s="2"/>
      <c r="D30" s="10"/>
      <c r="E30" s="10"/>
      <c r="F30" s="8"/>
      <c r="G30" s="8"/>
    </row>
    <row r="31" spans="1:7" x14ac:dyDescent="0.15">
      <c r="A31" s="2"/>
      <c r="B31" s="2"/>
      <c r="C31" s="2"/>
      <c r="D31" s="10"/>
      <c r="E31" s="10"/>
      <c r="F31" s="8"/>
      <c r="G31" s="8"/>
    </row>
    <row r="32" spans="1:7" x14ac:dyDescent="0.15">
      <c r="A32" s="2"/>
      <c r="B32" s="2"/>
      <c r="C32" s="2"/>
      <c r="D32" s="10"/>
      <c r="E32" s="10"/>
      <c r="F32" s="8"/>
      <c r="G32" s="8"/>
    </row>
    <row r="33" spans="1:7" x14ac:dyDescent="0.15">
      <c r="A33" s="2"/>
      <c r="B33" s="2"/>
      <c r="C33" s="2"/>
      <c r="D33" s="10"/>
      <c r="E33" s="10"/>
      <c r="F33" s="8"/>
      <c r="G33" s="8"/>
    </row>
    <row r="34" spans="1:7" x14ac:dyDescent="0.15">
      <c r="A34" s="2"/>
      <c r="B34" s="2"/>
      <c r="C34" s="2"/>
      <c r="D34" s="10"/>
      <c r="E34" s="10"/>
      <c r="F34" s="8"/>
      <c r="G34" s="8"/>
    </row>
    <row r="35" spans="1:7" x14ac:dyDescent="0.15">
      <c r="A35" s="2"/>
      <c r="B35" s="2"/>
      <c r="C35" s="2"/>
      <c r="D35" s="2"/>
      <c r="E35" s="2"/>
      <c r="F35" s="8"/>
      <c r="G35" s="8"/>
    </row>
    <row r="36" spans="1:7" x14ac:dyDescent="0.15">
      <c r="A36" s="2"/>
      <c r="B36" s="2"/>
      <c r="C36" s="2"/>
      <c r="D36" s="2"/>
      <c r="E36" s="2"/>
      <c r="F36" s="8"/>
      <c r="G36" s="8"/>
    </row>
    <row r="37" spans="1:7" x14ac:dyDescent="0.15">
      <c r="A37" s="2"/>
      <c r="B37" s="2"/>
      <c r="C37" s="2"/>
      <c r="D37" s="2"/>
      <c r="E37" s="2"/>
      <c r="F37" s="8"/>
      <c r="G37" s="8"/>
    </row>
    <row r="38" spans="1:7" x14ac:dyDescent="0.15">
      <c r="A38" s="2"/>
      <c r="B38" s="2"/>
      <c r="C38" s="2"/>
      <c r="D38" s="2"/>
      <c r="E38" s="2"/>
      <c r="F38" s="8"/>
      <c r="G38" s="8"/>
    </row>
    <row r="39" spans="1:7" x14ac:dyDescent="0.15">
      <c r="A39" s="2" t="s">
        <v>17</v>
      </c>
      <c r="B39" s="2"/>
      <c r="C39" s="2"/>
      <c r="D39" s="2"/>
      <c r="E39" s="2"/>
      <c r="F39" s="8"/>
      <c r="G39" s="8">
        <f>SUM(G6:G38)</f>
        <v>1803000</v>
      </c>
    </row>
    <row r="40" spans="1:7" x14ac:dyDescent="0.15">
      <c r="A40" s="1" t="s">
        <v>35</v>
      </c>
      <c r="F40" s="4"/>
      <c r="G40" s="4"/>
    </row>
    <row r="41" spans="1:7" x14ac:dyDescent="0.15">
      <c r="F41" s="4"/>
      <c r="G41" s="4"/>
    </row>
    <row r="42" spans="1:7" x14ac:dyDescent="0.15">
      <c r="F42" s="4"/>
      <c r="G42" s="4"/>
    </row>
    <row r="43" spans="1:7" x14ac:dyDescent="0.15">
      <c r="F43" s="4"/>
      <c r="G43" s="4"/>
    </row>
    <row r="44" spans="1:7" x14ac:dyDescent="0.15">
      <c r="A44" s="1" t="s">
        <v>148</v>
      </c>
      <c r="F44" s="4"/>
      <c r="G44" s="4"/>
    </row>
    <row r="45" spans="1:7" x14ac:dyDescent="0.15">
      <c r="A45" s="1" t="s">
        <v>374</v>
      </c>
      <c r="F45" s="4"/>
      <c r="G45" s="4"/>
    </row>
    <row r="46" spans="1:7" x14ac:dyDescent="0.15">
      <c r="A46" s="1" t="s">
        <v>375</v>
      </c>
      <c r="F46" s="4"/>
      <c r="G46" s="4"/>
    </row>
    <row r="47" spans="1:7" x14ac:dyDescent="0.15">
      <c r="A47" s="1" t="s">
        <v>314</v>
      </c>
      <c r="F47" s="4"/>
      <c r="G47" s="4"/>
    </row>
    <row r="48" spans="1:7" x14ac:dyDescent="0.15">
      <c r="A48" s="1" t="s">
        <v>393</v>
      </c>
      <c r="F48" s="4"/>
      <c r="G48" s="4"/>
    </row>
    <row r="49" spans="1:7" x14ac:dyDescent="0.15">
      <c r="A49" s="1" t="s">
        <v>394</v>
      </c>
      <c r="F49" s="4"/>
      <c r="G49" s="4"/>
    </row>
    <row r="50" spans="1:7" x14ac:dyDescent="0.15">
      <c r="F50" s="4"/>
      <c r="G50" s="4"/>
    </row>
    <row r="51" spans="1:7" x14ac:dyDescent="0.15">
      <c r="F51" s="4"/>
      <c r="G51" s="4"/>
    </row>
    <row r="52" spans="1:7" x14ac:dyDescent="0.15">
      <c r="F52" s="4"/>
      <c r="G52" s="4"/>
    </row>
    <row r="53" spans="1:7" x14ac:dyDescent="0.15">
      <c r="F53" s="4"/>
      <c r="G53" s="4"/>
    </row>
    <row r="54" spans="1:7" x14ac:dyDescent="0.15">
      <c r="F54" s="4"/>
      <c r="G54" s="4"/>
    </row>
    <row r="55" spans="1:7" x14ac:dyDescent="0.15">
      <c r="F55" s="4"/>
      <c r="G55" s="4"/>
    </row>
    <row r="56" spans="1:7" x14ac:dyDescent="0.15">
      <c r="F56" s="4"/>
      <c r="G56" s="4"/>
    </row>
    <row r="57" spans="1:7" x14ac:dyDescent="0.15">
      <c r="F57" s="4"/>
      <c r="G57" s="4"/>
    </row>
    <row r="58" spans="1:7" x14ac:dyDescent="0.15">
      <c r="F58" s="4"/>
      <c r="G58" s="4"/>
    </row>
    <row r="59" spans="1:7" x14ac:dyDescent="0.15">
      <c r="F59" s="4"/>
      <c r="G59" s="4"/>
    </row>
    <row r="60" spans="1:7" x14ac:dyDescent="0.15">
      <c r="F60" s="4"/>
      <c r="G60" s="4"/>
    </row>
    <row r="61" spans="1:7" x14ac:dyDescent="0.15">
      <c r="F61" s="4"/>
      <c r="G61" s="4"/>
    </row>
    <row r="62" spans="1:7" x14ac:dyDescent="0.15">
      <c r="F62" s="4"/>
      <c r="G62" s="4"/>
    </row>
    <row r="63" spans="1:7" x14ac:dyDescent="0.15">
      <c r="F63" s="4"/>
      <c r="G63" s="4"/>
    </row>
    <row r="64" spans="1:7" x14ac:dyDescent="0.15">
      <c r="F64" s="4"/>
      <c r="G64" s="4"/>
    </row>
    <row r="65" spans="6:7" x14ac:dyDescent="0.15">
      <c r="F65" s="4"/>
      <c r="G65" s="4"/>
    </row>
    <row r="66" spans="6:7" x14ac:dyDescent="0.15">
      <c r="F66" s="4"/>
      <c r="G66" s="4"/>
    </row>
    <row r="67" spans="6:7" x14ac:dyDescent="0.15">
      <c r="F67" s="4"/>
      <c r="G67" s="4"/>
    </row>
    <row r="68" spans="6:7" x14ac:dyDescent="0.15">
      <c r="F68" s="4"/>
      <c r="G68" s="4"/>
    </row>
    <row r="69" spans="6:7" x14ac:dyDescent="0.15">
      <c r="F69" s="4"/>
      <c r="G69" s="4"/>
    </row>
    <row r="70" spans="6:7" x14ac:dyDescent="0.15">
      <c r="F70" s="4"/>
      <c r="G70" s="4"/>
    </row>
    <row r="71" spans="6:7" x14ac:dyDescent="0.15">
      <c r="F71" s="4"/>
      <c r="G71" s="4"/>
    </row>
    <row r="72" spans="6:7" x14ac:dyDescent="0.15">
      <c r="F72" s="4"/>
      <c r="G72" s="4"/>
    </row>
    <row r="73" spans="6:7" x14ac:dyDescent="0.15">
      <c r="F73" s="4"/>
      <c r="G73" s="4"/>
    </row>
    <row r="74" spans="6:7" x14ac:dyDescent="0.15">
      <c r="F74" s="4"/>
      <c r="G74" s="4"/>
    </row>
    <row r="75" spans="6:7" x14ac:dyDescent="0.15">
      <c r="F75" s="4"/>
      <c r="G75" s="4"/>
    </row>
    <row r="76" spans="6:7" x14ac:dyDescent="0.15">
      <c r="F76" s="4"/>
      <c r="G76" s="4"/>
    </row>
    <row r="77" spans="6:7" x14ac:dyDescent="0.15">
      <c r="F77" s="4"/>
      <c r="G77" s="4"/>
    </row>
    <row r="78" spans="6:7" x14ac:dyDescent="0.15">
      <c r="F78" s="4"/>
      <c r="G78" s="4"/>
    </row>
    <row r="79" spans="6:7" x14ac:dyDescent="0.15">
      <c r="F79" s="4"/>
      <c r="G79" s="4"/>
    </row>
    <row r="80" spans="6:7" x14ac:dyDescent="0.15">
      <c r="F80" s="4"/>
      <c r="G80" s="4"/>
    </row>
    <row r="81" spans="6:7" x14ac:dyDescent="0.15">
      <c r="F81" s="4"/>
      <c r="G81" s="4"/>
    </row>
    <row r="82" spans="6:7" x14ac:dyDescent="0.15">
      <c r="F82" s="4"/>
      <c r="G82" s="4"/>
    </row>
    <row r="83" spans="6:7" x14ac:dyDescent="0.15">
      <c r="F83" s="4"/>
      <c r="G83" s="4"/>
    </row>
    <row r="84" spans="6:7" x14ac:dyDescent="0.15">
      <c r="F84" s="4"/>
      <c r="G84" s="4"/>
    </row>
    <row r="85" spans="6:7" x14ac:dyDescent="0.15">
      <c r="F85" s="4"/>
      <c r="G85" s="4"/>
    </row>
    <row r="86" spans="6:7" x14ac:dyDescent="0.15">
      <c r="F86" s="4"/>
      <c r="G86" s="4"/>
    </row>
    <row r="87" spans="6:7" x14ac:dyDescent="0.15">
      <c r="F87" s="4"/>
      <c r="G87" s="4"/>
    </row>
    <row r="88" spans="6:7" x14ac:dyDescent="0.15">
      <c r="F88" s="4"/>
      <c r="G88" s="4"/>
    </row>
  </sheetData>
  <mergeCells count="1">
    <mergeCell ref="A3:G3"/>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B4D0"/>
  </sheetPr>
  <dimension ref="A1:E29"/>
  <sheetViews>
    <sheetView zoomScaleNormal="100" workbookViewId="0"/>
  </sheetViews>
  <sheetFormatPr defaultRowHeight="12" x14ac:dyDescent="0.15"/>
  <cols>
    <col min="1" max="1" width="12.75" style="1" customWidth="1"/>
    <col min="2" max="2" width="9" style="1" customWidth="1"/>
    <col min="3" max="3" width="17.5" style="1" customWidth="1"/>
    <col min="4" max="4" width="35.25" style="1" customWidth="1"/>
    <col min="5" max="5" width="14.125" style="1" customWidth="1"/>
    <col min="6" max="16384" width="9" style="1"/>
  </cols>
  <sheetData>
    <row r="1" spans="1:5" x14ac:dyDescent="0.15">
      <c r="A1" s="1" t="s">
        <v>22</v>
      </c>
    </row>
    <row r="3" spans="1:5" ht="17.25" x14ac:dyDescent="0.15">
      <c r="A3" s="91" t="s">
        <v>21</v>
      </c>
      <c r="B3" s="91"/>
      <c r="C3" s="91"/>
      <c r="D3" s="91"/>
      <c r="E3" s="91"/>
    </row>
    <row r="5" spans="1:5" x14ac:dyDescent="0.15">
      <c r="A5" s="89" t="s">
        <v>1</v>
      </c>
      <c r="B5" s="90"/>
      <c r="C5" s="26" t="s">
        <v>2</v>
      </c>
      <c r="D5" s="26" t="s">
        <v>3</v>
      </c>
      <c r="E5" s="26" t="s">
        <v>23</v>
      </c>
    </row>
    <row r="6" spans="1:5" ht="66.75" customHeight="1" x14ac:dyDescent="0.15">
      <c r="A6" s="106" t="s">
        <v>5</v>
      </c>
      <c r="B6" s="98" t="s">
        <v>6</v>
      </c>
      <c r="C6" s="2" t="s">
        <v>7</v>
      </c>
      <c r="D6" s="3" t="s">
        <v>8</v>
      </c>
      <c r="E6" s="18">
        <f>'様式2-1'!G43</f>
        <v>3186000</v>
      </c>
    </row>
    <row r="7" spans="1:5" ht="32.25" customHeight="1" x14ac:dyDescent="0.15">
      <c r="A7" s="93"/>
      <c r="B7" s="99"/>
      <c r="C7" s="2" t="s">
        <v>9</v>
      </c>
      <c r="D7" s="3" t="s">
        <v>10</v>
      </c>
      <c r="E7" s="18">
        <f>'様式2-2'!G39</f>
        <v>6612000</v>
      </c>
    </row>
    <row r="8" spans="1:5" ht="63.75" customHeight="1" x14ac:dyDescent="0.15">
      <c r="A8" s="93"/>
      <c r="B8" s="100"/>
      <c r="C8" s="2" t="s">
        <v>11</v>
      </c>
      <c r="D8" s="3" t="s">
        <v>12</v>
      </c>
      <c r="E8" s="18">
        <f>'様式2-3(1)'!G54+'様式2-3 (2)'!H48</f>
        <v>983380</v>
      </c>
    </row>
    <row r="9" spans="1:5" x14ac:dyDescent="0.15">
      <c r="A9" s="94"/>
      <c r="B9" s="103" t="s">
        <v>13</v>
      </c>
      <c r="C9" s="104"/>
      <c r="D9" s="105"/>
      <c r="E9" s="18">
        <f>SUM(E6:E8)</f>
        <v>10781380</v>
      </c>
    </row>
    <row r="10" spans="1:5" ht="24" x14ac:dyDescent="0.15">
      <c r="A10" s="107" t="s">
        <v>14</v>
      </c>
      <c r="B10" s="101" t="s">
        <v>19</v>
      </c>
      <c r="C10" s="3" t="s">
        <v>15</v>
      </c>
      <c r="D10" s="3" t="s">
        <v>353</v>
      </c>
      <c r="E10" s="18">
        <f>'様式2-4'!F38</f>
        <v>191370</v>
      </c>
    </row>
    <row r="11" spans="1:5" ht="75" customHeight="1" x14ac:dyDescent="0.15">
      <c r="A11" s="96"/>
      <c r="B11" s="102"/>
      <c r="C11" s="3" t="s">
        <v>16</v>
      </c>
      <c r="D11" s="3" t="s">
        <v>398</v>
      </c>
      <c r="E11" s="18">
        <f>'様式2-5'!E45+'様式2-6(1)'!G54+'様式2-6 (2)'!H48+'様式2-6(3)'!F37</f>
        <v>2278030</v>
      </c>
    </row>
    <row r="12" spans="1:5" x14ac:dyDescent="0.15">
      <c r="A12" s="97"/>
      <c r="B12" s="103" t="s">
        <v>13</v>
      </c>
      <c r="C12" s="104"/>
      <c r="D12" s="105"/>
      <c r="E12" s="18">
        <f>SUM(E10:E11)</f>
        <v>2469400</v>
      </c>
    </row>
    <row r="13" spans="1:5" x14ac:dyDescent="0.15">
      <c r="A13" s="86" t="s">
        <v>17</v>
      </c>
      <c r="B13" s="87"/>
      <c r="C13" s="87"/>
      <c r="D13" s="88"/>
      <c r="E13" s="18">
        <f>E12+E9</f>
        <v>13250780</v>
      </c>
    </row>
    <row r="14" spans="1:5" x14ac:dyDescent="0.15">
      <c r="A14" s="1" t="s">
        <v>18</v>
      </c>
    </row>
    <row r="29" spans="2:2" x14ac:dyDescent="0.15">
      <c r="B29" s="54"/>
    </row>
  </sheetData>
  <mergeCells count="9">
    <mergeCell ref="A13:D13"/>
    <mergeCell ref="A5:B5"/>
    <mergeCell ref="A3:E3"/>
    <mergeCell ref="A6:A9"/>
    <mergeCell ref="B6:B8"/>
    <mergeCell ref="B9:D9"/>
    <mergeCell ref="A10:A12"/>
    <mergeCell ref="B10:B11"/>
    <mergeCell ref="B12:D12"/>
  </mergeCells>
  <phoneticPr fontId="1"/>
  <dataValidations count="5">
    <dataValidation allowBlank="1" showInputMessage="1" showErrorMessage="1" prompt="様式2-1を_x000a_作成すると自動入力されます。" sqref="E6"/>
    <dataValidation allowBlank="1" showInputMessage="1" showErrorMessage="1" prompt="様式2-2を_x000a_作成すると自動入力されます。" sqref="E7"/>
    <dataValidation allowBlank="1" showInputMessage="1" showErrorMessage="1" prompt="様式2-3を_x000a_作成すると自動入力されます。" sqref="E8"/>
    <dataValidation allowBlank="1" showInputMessage="1" showErrorMessage="1" prompt="様式2-4を_x000a_作成すると自動入力されます。" sqref="E10"/>
    <dataValidation allowBlank="1" showInputMessage="1" showErrorMessage="1" prompt="様式2-5，_x000a_様式2-6を_x000a_作成すると自動入力されます。" sqref="E11"/>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4B4D0"/>
  </sheetPr>
  <dimension ref="A1:G124"/>
  <sheetViews>
    <sheetView zoomScaleNormal="100" workbookViewId="0"/>
  </sheetViews>
  <sheetFormatPr defaultRowHeight="12" x14ac:dyDescent="0.15"/>
  <cols>
    <col min="1" max="1" width="15" style="1" customWidth="1"/>
    <col min="2" max="2" width="13.375" style="1" customWidth="1"/>
    <col min="3" max="3" width="11.5" style="1" customWidth="1"/>
    <col min="4" max="5" width="11.125" style="1" customWidth="1"/>
    <col min="6" max="6" width="11" style="1" customWidth="1"/>
    <col min="7" max="7" width="14.375" style="1" customWidth="1"/>
    <col min="8" max="16384" width="9" style="1"/>
  </cols>
  <sheetData>
    <row r="1" spans="1:7" x14ac:dyDescent="0.15">
      <c r="A1" s="1" t="s">
        <v>34</v>
      </c>
    </row>
    <row r="3" spans="1:7" ht="17.25" x14ac:dyDescent="0.15">
      <c r="A3" s="91" t="s">
        <v>33</v>
      </c>
      <c r="B3" s="91"/>
      <c r="C3" s="91"/>
      <c r="D3" s="91"/>
      <c r="E3" s="91"/>
      <c r="F3" s="91"/>
      <c r="G3" s="91"/>
    </row>
    <row r="5" spans="1:7" ht="24" x14ac:dyDescent="0.15">
      <c r="A5" s="60" t="s">
        <v>1</v>
      </c>
      <c r="B5" s="60" t="s">
        <v>26</v>
      </c>
      <c r="C5" s="61" t="s">
        <v>29</v>
      </c>
      <c r="D5" s="61" t="s">
        <v>79</v>
      </c>
      <c r="E5" s="60" t="s">
        <v>76</v>
      </c>
      <c r="F5" s="61" t="s">
        <v>50</v>
      </c>
      <c r="G5" s="61" t="s">
        <v>30</v>
      </c>
    </row>
    <row r="6" spans="1:7" x14ac:dyDescent="0.15">
      <c r="A6" s="2"/>
      <c r="B6" s="3" t="s">
        <v>27</v>
      </c>
      <c r="C6" s="2"/>
      <c r="D6" s="2"/>
      <c r="E6" s="2"/>
      <c r="F6" s="8"/>
      <c r="G6" s="8"/>
    </row>
    <row r="7" spans="1:7" x14ac:dyDescent="0.15">
      <c r="A7" s="2" t="s">
        <v>28</v>
      </c>
      <c r="B7" s="2">
        <v>6</v>
      </c>
      <c r="C7" s="56">
        <f>IF(DATEDIF(D7,E7,"MD")=0,DATEDIF(D7,E7,"M"),DATEDIF(D7,E7,"M")+1)</f>
        <v>6</v>
      </c>
      <c r="D7" s="10">
        <v>43862</v>
      </c>
      <c r="E7" s="10">
        <v>44042</v>
      </c>
      <c r="F7" s="8">
        <v>57000</v>
      </c>
      <c r="G7" s="8">
        <f>B7*C7*F7</f>
        <v>2052000</v>
      </c>
    </row>
    <row r="8" spans="1:7" x14ac:dyDescent="0.15">
      <c r="A8" s="2"/>
      <c r="B8" s="2"/>
      <c r="C8" s="56">
        <f t="shared" ref="C8:C13" si="0">IF(DATEDIF(D8,E8,"MD")=0,DATEDIF(D8,E8,"M"),DATEDIF(D8,E8,"M")+1)</f>
        <v>0</v>
      </c>
      <c r="D8" s="10"/>
      <c r="E8" s="10"/>
      <c r="F8" s="8"/>
      <c r="G8" s="8"/>
    </row>
    <row r="9" spans="1:7" x14ac:dyDescent="0.15">
      <c r="A9" s="2"/>
      <c r="B9" s="2"/>
      <c r="C9" s="56"/>
      <c r="D9" s="10"/>
      <c r="E9" s="10"/>
      <c r="F9" s="8"/>
      <c r="G9" s="8"/>
    </row>
    <row r="10" spans="1:7" x14ac:dyDescent="0.15">
      <c r="A10" s="2" t="s">
        <v>320</v>
      </c>
      <c r="B10" s="2">
        <v>6</v>
      </c>
      <c r="C10" s="56"/>
      <c r="D10" s="10"/>
      <c r="E10" s="10"/>
      <c r="F10" s="8">
        <v>57000</v>
      </c>
      <c r="G10" s="8">
        <f>B10*F10</f>
        <v>342000</v>
      </c>
    </row>
    <row r="11" spans="1:7" x14ac:dyDescent="0.15">
      <c r="A11" s="2" t="s">
        <v>321</v>
      </c>
      <c r="B11" s="2">
        <v>6</v>
      </c>
      <c r="C11" s="56"/>
      <c r="D11" s="10"/>
      <c r="E11" s="10"/>
      <c r="F11" s="8">
        <v>57000</v>
      </c>
      <c r="G11" s="8">
        <f>B11*F11</f>
        <v>342000</v>
      </c>
    </row>
    <row r="12" spans="1:7" x14ac:dyDescent="0.15">
      <c r="A12" s="2" t="s">
        <v>322</v>
      </c>
      <c r="B12" s="2">
        <v>6</v>
      </c>
      <c r="C12" s="56"/>
      <c r="D12" s="10"/>
      <c r="E12" s="10"/>
      <c r="F12" s="8">
        <v>3000</v>
      </c>
      <c r="G12" s="8">
        <f>B12*F12</f>
        <v>18000</v>
      </c>
    </row>
    <row r="13" spans="1:7" x14ac:dyDescent="0.15">
      <c r="A13" s="2"/>
      <c r="B13" s="2"/>
      <c r="C13" s="56">
        <f t="shared" si="0"/>
        <v>0</v>
      </c>
      <c r="D13" s="10"/>
      <c r="E13" s="10"/>
      <c r="F13" s="8"/>
      <c r="G13" s="8"/>
    </row>
    <row r="14" spans="1:7" x14ac:dyDescent="0.15">
      <c r="A14" s="2"/>
      <c r="B14" s="3" t="s">
        <v>31</v>
      </c>
      <c r="C14" s="56"/>
      <c r="D14" s="2"/>
      <c r="E14" s="2"/>
      <c r="F14" s="8"/>
      <c r="G14" s="8"/>
    </row>
    <row r="15" spans="1:7" x14ac:dyDescent="0.15">
      <c r="A15" s="2" t="s">
        <v>32</v>
      </c>
      <c r="B15" s="2">
        <v>6</v>
      </c>
      <c r="C15" s="56">
        <f>IF(DATEDIF(D15,E15,"MD")=0,DATEDIF(D15,E15,"M"),DATEDIF(D15,E15,"M")+1)</f>
        <v>6</v>
      </c>
      <c r="D15" s="10">
        <v>43862</v>
      </c>
      <c r="E15" s="10">
        <v>44043</v>
      </c>
      <c r="F15" s="8">
        <v>3000</v>
      </c>
      <c r="G15" s="8">
        <f>B15*C15*F15</f>
        <v>108000</v>
      </c>
    </row>
    <row r="16" spans="1:7" x14ac:dyDescent="0.15">
      <c r="A16" s="2"/>
      <c r="B16" s="2"/>
      <c r="C16" s="56"/>
      <c r="D16" s="10"/>
      <c r="E16" s="10"/>
      <c r="F16" s="8"/>
      <c r="G16" s="8"/>
    </row>
    <row r="17" spans="1:7" x14ac:dyDescent="0.15">
      <c r="A17" s="2"/>
      <c r="B17" s="2"/>
      <c r="C17" s="56"/>
      <c r="D17" s="10"/>
      <c r="E17" s="10"/>
      <c r="F17" s="8"/>
      <c r="G17" s="8"/>
    </row>
    <row r="18" spans="1:7" x14ac:dyDescent="0.15">
      <c r="A18" s="2"/>
      <c r="B18" s="2"/>
      <c r="C18" s="56"/>
      <c r="D18" s="10"/>
      <c r="E18" s="10"/>
      <c r="F18" s="73" t="s">
        <v>329</v>
      </c>
      <c r="G18" s="8"/>
    </row>
    <row r="19" spans="1:7" x14ac:dyDescent="0.15">
      <c r="A19" s="2" t="s">
        <v>317</v>
      </c>
      <c r="B19" s="2" t="s">
        <v>323</v>
      </c>
      <c r="C19" s="56"/>
      <c r="D19" s="10"/>
      <c r="E19" s="10"/>
      <c r="F19" s="8">
        <v>18000</v>
      </c>
      <c r="G19" s="8">
        <v>18000</v>
      </c>
    </row>
    <row r="20" spans="1:7" x14ac:dyDescent="0.15">
      <c r="A20" s="2"/>
      <c r="B20" s="2" t="s">
        <v>324</v>
      </c>
      <c r="C20" s="56"/>
      <c r="D20" s="10"/>
      <c r="E20" s="10"/>
      <c r="F20" s="8">
        <v>18000</v>
      </c>
      <c r="G20" s="8">
        <v>18000</v>
      </c>
    </row>
    <row r="21" spans="1:7" x14ac:dyDescent="0.15">
      <c r="A21" s="2"/>
      <c r="B21" s="2" t="s">
        <v>325</v>
      </c>
      <c r="C21" s="56"/>
      <c r="D21" s="10"/>
      <c r="E21" s="10"/>
      <c r="F21" s="8">
        <v>18000</v>
      </c>
      <c r="G21" s="8">
        <v>18000</v>
      </c>
    </row>
    <row r="22" spans="1:7" x14ac:dyDescent="0.15">
      <c r="A22" s="2"/>
      <c r="B22" s="2" t="s">
        <v>326</v>
      </c>
      <c r="C22" s="56"/>
      <c r="D22" s="10"/>
      <c r="E22" s="10"/>
      <c r="F22" s="8">
        <v>18000</v>
      </c>
      <c r="G22" s="8">
        <v>18000</v>
      </c>
    </row>
    <row r="23" spans="1:7" x14ac:dyDescent="0.15">
      <c r="A23" s="2"/>
      <c r="B23" s="2" t="s">
        <v>327</v>
      </c>
      <c r="C23" s="56"/>
      <c r="D23" s="10"/>
      <c r="E23" s="10"/>
      <c r="F23" s="8">
        <v>18000</v>
      </c>
      <c r="G23" s="8">
        <v>18000</v>
      </c>
    </row>
    <row r="24" spans="1:7" x14ac:dyDescent="0.15">
      <c r="A24" s="2"/>
      <c r="B24" s="2" t="s">
        <v>328</v>
      </c>
      <c r="C24" s="56"/>
      <c r="D24" s="10"/>
      <c r="E24" s="10"/>
      <c r="F24" s="8">
        <v>18000</v>
      </c>
      <c r="G24" s="8">
        <v>18000</v>
      </c>
    </row>
    <row r="25" spans="1:7" x14ac:dyDescent="0.15">
      <c r="A25" s="2"/>
      <c r="B25" s="55"/>
      <c r="C25" s="56"/>
      <c r="D25" s="10"/>
      <c r="E25" s="10"/>
      <c r="F25" s="8"/>
      <c r="G25" s="8"/>
    </row>
    <row r="26" spans="1:7" x14ac:dyDescent="0.15">
      <c r="A26" s="2" t="s">
        <v>318</v>
      </c>
      <c r="B26" s="2" t="s">
        <v>323</v>
      </c>
      <c r="C26" s="56"/>
      <c r="D26" s="10"/>
      <c r="E26" s="10"/>
      <c r="F26" s="8">
        <v>18000</v>
      </c>
      <c r="G26" s="8">
        <v>18000</v>
      </c>
    </row>
    <row r="27" spans="1:7" x14ac:dyDescent="0.15">
      <c r="A27" s="2"/>
      <c r="B27" s="2" t="s">
        <v>324</v>
      </c>
      <c r="C27" s="56"/>
      <c r="D27" s="10"/>
      <c r="E27" s="10"/>
      <c r="F27" s="8">
        <v>18000</v>
      </c>
      <c r="G27" s="8">
        <v>18000</v>
      </c>
    </row>
    <row r="28" spans="1:7" x14ac:dyDescent="0.15">
      <c r="A28" s="2"/>
      <c r="B28" s="2" t="s">
        <v>325</v>
      </c>
      <c r="C28" s="56"/>
      <c r="D28" s="10"/>
      <c r="E28" s="10"/>
      <c r="F28" s="8">
        <v>18000</v>
      </c>
      <c r="G28" s="8">
        <v>18000</v>
      </c>
    </row>
    <row r="29" spans="1:7" x14ac:dyDescent="0.15">
      <c r="A29" s="2"/>
      <c r="B29" s="2" t="s">
        <v>326</v>
      </c>
      <c r="C29" s="56"/>
      <c r="D29" s="10"/>
      <c r="E29" s="10"/>
      <c r="F29" s="8">
        <v>18000</v>
      </c>
      <c r="G29" s="8">
        <v>18000</v>
      </c>
    </row>
    <row r="30" spans="1:7" x14ac:dyDescent="0.15">
      <c r="A30" s="2"/>
      <c r="B30" s="2" t="s">
        <v>327</v>
      </c>
      <c r="C30" s="56"/>
      <c r="D30" s="10"/>
      <c r="E30" s="10"/>
      <c r="F30" s="8">
        <v>18000</v>
      </c>
      <c r="G30" s="8">
        <v>18000</v>
      </c>
    </row>
    <row r="31" spans="1:7" x14ac:dyDescent="0.15">
      <c r="A31" s="2"/>
      <c r="B31" s="2" t="s">
        <v>328</v>
      </c>
      <c r="C31" s="56"/>
      <c r="D31" s="10"/>
      <c r="E31" s="10"/>
      <c r="F31" s="8">
        <v>18000</v>
      </c>
      <c r="G31" s="8">
        <v>18000</v>
      </c>
    </row>
    <row r="32" spans="1:7" x14ac:dyDescent="0.15">
      <c r="A32" s="2"/>
      <c r="B32" s="2"/>
      <c r="C32" s="56"/>
      <c r="D32" s="10"/>
      <c r="E32" s="10"/>
      <c r="F32" s="8"/>
      <c r="G32" s="8"/>
    </row>
    <row r="33" spans="1:7" x14ac:dyDescent="0.15">
      <c r="A33" s="2" t="s">
        <v>319</v>
      </c>
      <c r="B33" s="2" t="s">
        <v>323</v>
      </c>
      <c r="C33" s="56"/>
      <c r="D33" s="10"/>
      <c r="E33" s="10"/>
      <c r="F33" s="8">
        <v>18000</v>
      </c>
      <c r="G33" s="8">
        <v>18000</v>
      </c>
    </row>
    <row r="34" spans="1:7" x14ac:dyDescent="0.15">
      <c r="A34" s="2"/>
      <c r="B34" s="2" t="s">
        <v>324</v>
      </c>
      <c r="C34" s="56"/>
      <c r="D34" s="10"/>
      <c r="E34" s="10"/>
      <c r="F34" s="8">
        <v>18000</v>
      </c>
      <c r="G34" s="8">
        <v>18000</v>
      </c>
    </row>
    <row r="35" spans="1:7" x14ac:dyDescent="0.15">
      <c r="A35" s="2"/>
      <c r="B35" s="2" t="s">
        <v>325</v>
      </c>
      <c r="C35" s="56"/>
      <c r="D35" s="10"/>
      <c r="E35" s="10"/>
      <c r="F35" s="8">
        <v>18000</v>
      </c>
      <c r="G35" s="8">
        <v>18000</v>
      </c>
    </row>
    <row r="36" spans="1:7" x14ac:dyDescent="0.15">
      <c r="A36" s="2"/>
      <c r="B36" s="2" t="s">
        <v>326</v>
      </c>
      <c r="C36" s="56"/>
      <c r="D36" s="10"/>
      <c r="E36" s="10"/>
      <c r="F36" s="8">
        <v>18000</v>
      </c>
      <c r="G36" s="8">
        <v>18000</v>
      </c>
    </row>
    <row r="37" spans="1:7" x14ac:dyDescent="0.15">
      <c r="A37" s="2"/>
      <c r="B37" s="2" t="s">
        <v>327</v>
      </c>
      <c r="C37" s="56"/>
      <c r="D37" s="10"/>
      <c r="E37" s="10"/>
      <c r="F37" s="8">
        <v>18000</v>
      </c>
      <c r="G37" s="8">
        <v>18000</v>
      </c>
    </row>
    <row r="38" spans="1:7" x14ac:dyDescent="0.15">
      <c r="A38" s="2"/>
      <c r="B38" s="2" t="s">
        <v>328</v>
      </c>
      <c r="C38" s="56"/>
      <c r="D38" s="10"/>
      <c r="E38" s="10"/>
      <c r="F38" s="8">
        <v>18000</v>
      </c>
      <c r="G38" s="8">
        <v>18000</v>
      </c>
    </row>
    <row r="39" spans="1:7" x14ac:dyDescent="0.15">
      <c r="A39" s="2"/>
      <c r="B39" s="2"/>
      <c r="C39" s="56"/>
      <c r="D39" s="10"/>
      <c r="E39" s="10"/>
      <c r="F39" s="8"/>
      <c r="G39" s="8"/>
    </row>
    <row r="40" spans="1:7" x14ac:dyDescent="0.15">
      <c r="A40" s="2"/>
      <c r="B40" s="2"/>
      <c r="C40" s="56">
        <f t="shared" ref="C40:C42" si="1">IF(DATEDIF(D40,E40,"MD")=0,DATEDIF(D40,E40,"M"),DATEDIF(D40,E40,"M")+1)</f>
        <v>0</v>
      </c>
      <c r="D40" s="2"/>
      <c r="E40" s="2"/>
      <c r="F40" s="8"/>
      <c r="G40" s="8"/>
    </row>
    <row r="41" spans="1:7" x14ac:dyDescent="0.15">
      <c r="A41" s="2"/>
      <c r="B41" s="2"/>
      <c r="C41" s="56">
        <f t="shared" si="1"/>
        <v>0</v>
      </c>
      <c r="D41" s="2"/>
      <c r="E41" s="2"/>
      <c r="F41" s="8"/>
      <c r="G41" s="8"/>
    </row>
    <row r="42" spans="1:7" x14ac:dyDescent="0.15">
      <c r="A42" s="2"/>
      <c r="B42" s="2"/>
      <c r="C42" s="56">
        <f t="shared" si="1"/>
        <v>0</v>
      </c>
      <c r="D42" s="2"/>
      <c r="E42" s="2"/>
      <c r="F42" s="8"/>
      <c r="G42" s="8"/>
    </row>
    <row r="43" spans="1:7" x14ac:dyDescent="0.15">
      <c r="A43" s="86" t="s">
        <v>17</v>
      </c>
      <c r="B43" s="87"/>
      <c r="C43" s="87"/>
      <c r="D43" s="87"/>
      <c r="E43" s="87"/>
      <c r="F43" s="88"/>
      <c r="G43" s="8">
        <f>SUM(G6:G42)</f>
        <v>3186000</v>
      </c>
    </row>
    <row r="44" spans="1:7" x14ac:dyDescent="0.15">
      <c r="A44" s="1" t="s">
        <v>35</v>
      </c>
      <c r="F44" s="4"/>
      <c r="G44" s="4"/>
    </row>
    <row r="45" spans="1:7" x14ac:dyDescent="0.15">
      <c r="F45" s="4"/>
      <c r="G45" s="4"/>
    </row>
    <row r="46" spans="1:7" x14ac:dyDescent="0.15">
      <c r="A46" s="1" t="s">
        <v>312</v>
      </c>
      <c r="F46" s="4"/>
      <c r="G46" s="4"/>
    </row>
    <row r="47" spans="1:7" x14ac:dyDescent="0.15">
      <c r="A47" s="1" t="s">
        <v>315</v>
      </c>
      <c r="F47" s="4"/>
      <c r="G47" s="4"/>
    </row>
    <row r="48" spans="1:7" x14ac:dyDescent="0.15">
      <c r="A48" s="1" t="s">
        <v>316</v>
      </c>
      <c r="F48" s="4"/>
      <c r="G48" s="4"/>
    </row>
    <row r="49" spans="1:7" x14ac:dyDescent="0.15">
      <c r="A49" s="1" t="s">
        <v>376</v>
      </c>
      <c r="F49" s="4"/>
      <c r="G49" s="4"/>
    </row>
    <row r="50" spans="1:7" x14ac:dyDescent="0.15">
      <c r="A50" s="1" t="s">
        <v>380</v>
      </c>
      <c r="F50" s="4"/>
      <c r="G50" s="4"/>
    </row>
    <row r="51" spans="1:7" x14ac:dyDescent="0.15">
      <c r="F51" s="4"/>
      <c r="G51" s="4"/>
    </row>
    <row r="52" spans="1:7" x14ac:dyDescent="0.15">
      <c r="F52" s="4"/>
      <c r="G52" s="4"/>
    </row>
    <row r="53" spans="1:7" x14ac:dyDescent="0.15">
      <c r="F53" s="4"/>
      <c r="G53" s="4"/>
    </row>
    <row r="54" spans="1:7" x14ac:dyDescent="0.15">
      <c r="F54" s="4"/>
      <c r="G54" s="4"/>
    </row>
    <row r="55" spans="1:7" x14ac:dyDescent="0.15">
      <c r="F55" s="4"/>
      <c r="G55" s="4"/>
    </row>
    <row r="56" spans="1:7" x14ac:dyDescent="0.15">
      <c r="F56" s="4"/>
      <c r="G56" s="4"/>
    </row>
    <row r="57" spans="1:7" x14ac:dyDescent="0.15">
      <c r="F57" s="4"/>
      <c r="G57" s="4"/>
    </row>
    <row r="58" spans="1:7" x14ac:dyDescent="0.15">
      <c r="F58" s="4"/>
      <c r="G58" s="4"/>
    </row>
    <row r="59" spans="1:7" x14ac:dyDescent="0.15">
      <c r="F59" s="4"/>
      <c r="G59" s="4"/>
    </row>
    <row r="60" spans="1:7" x14ac:dyDescent="0.15">
      <c r="F60" s="4"/>
      <c r="G60" s="4"/>
    </row>
    <row r="61" spans="1:7" x14ac:dyDescent="0.15">
      <c r="F61" s="4"/>
      <c r="G61" s="4"/>
    </row>
    <row r="62" spans="1:7" x14ac:dyDescent="0.15">
      <c r="F62" s="4"/>
      <c r="G62" s="4"/>
    </row>
    <row r="63" spans="1:7" x14ac:dyDescent="0.15">
      <c r="F63" s="4"/>
      <c r="G63" s="4"/>
    </row>
    <row r="64" spans="1:7" x14ac:dyDescent="0.15">
      <c r="F64" s="4"/>
      <c r="G64" s="4"/>
    </row>
    <row r="65" spans="1:7" x14ac:dyDescent="0.15">
      <c r="F65" s="4"/>
      <c r="G65" s="4"/>
    </row>
    <row r="66" spans="1:7" x14ac:dyDescent="0.15">
      <c r="F66" s="4"/>
      <c r="G66" s="4"/>
    </row>
    <row r="67" spans="1:7" x14ac:dyDescent="0.15">
      <c r="F67" s="4"/>
      <c r="G67" s="4"/>
    </row>
    <row r="68" spans="1:7" x14ac:dyDescent="0.15">
      <c r="F68" s="4"/>
      <c r="G68" s="4"/>
    </row>
    <row r="69" spans="1:7" x14ac:dyDescent="0.15">
      <c r="F69" s="4"/>
      <c r="G69" s="4"/>
    </row>
    <row r="70" spans="1:7" x14ac:dyDescent="0.15">
      <c r="F70" s="4"/>
      <c r="G70" s="4"/>
    </row>
    <row r="71" spans="1:7" x14ac:dyDescent="0.15">
      <c r="A71" s="1" t="s">
        <v>124</v>
      </c>
    </row>
    <row r="72" spans="1:7" ht="12.75" thickBot="1" x14ac:dyDescent="0.2"/>
    <row r="73" spans="1:7" x14ac:dyDescent="0.15">
      <c r="B73" s="108" t="s">
        <v>125</v>
      </c>
      <c r="C73" s="109"/>
      <c r="D73" s="109"/>
      <c r="E73" s="109"/>
      <c r="F73" s="110"/>
    </row>
    <row r="74" spans="1:7" x14ac:dyDescent="0.15">
      <c r="B74" s="20"/>
      <c r="C74" s="5"/>
      <c r="D74" s="5"/>
      <c r="E74" s="5"/>
      <c r="F74" s="21"/>
    </row>
    <row r="75" spans="1:7" x14ac:dyDescent="0.15">
      <c r="B75" s="20" t="s">
        <v>131</v>
      </c>
      <c r="C75" s="5"/>
      <c r="D75" s="5"/>
      <c r="E75" s="5"/>
      <c r="F75" s="21"/>
    </row>
    <row r="76" spans="1:7" x14ac:dyDescent="0.15">
      <c r="B76" s="20" t="s">
        <v>128</v>
      </c>
      <c r="C76" s="5" t="s">
        <v>136</v>
      </c>
      <c r="D76" s="5"/>
      <c r="E76" s="5"/>
      <c r="F76" s="21"/>
    </row>
    <row r="77" spans="1:7" x14ac:dyDescent="0.15">
      <c r="B77" s="20" t="s">
        <v>129</v>
      </c>
      <c r="C77" s="5" t="s">
        <v>137</v>
      </c>
      <c r="D77" s="5"/>
      <c r="E77" s="5"/>
      <c r="F77" s="21"/>
    </row>
    <row r="78" spans="1:7" x14ac:dyDescent="0.15">
      <c r="B78" s="20"/>
      <c r="C78" s="5"/>
      <c r="D78" s="5"/>
      <c r="E78" s="5"/>
      <c r="F78" s="21"/>
    </row>
    <row r="79" spans="1:7" x14ac:dyDescent="0.15">
      <c r="B79" s="20" t="s">
        <v>130</v>
      </c>
      <c r="C79" s="5"/>
      <c r="D79" s="5"/>
      <c r="E79" s="5"/>
      <c r="F79" s="21"/>
    </row>
    <row r="80" spans="1:7" x14ac:dyDescent="0.15">
      <c r="B80" s="20" t="s">
        <v>132</v>
      </c>
      <c r="C80" s="22">
        <v>52000</v>
      </c>
      <c r="D80" s="5" t="s">
        <v>138</v>
      </c>
      <c r="E80" s="5"/>
      <c r="F80" s="21"/>
    </row>
    <row r="81" spans="1:6" x14ac:dyDescent="0.15">
      <c r="B81" s="20" t="s">
        <v>133</v>
      </c>
      <c r="C81" s="22">
        <v>3000</v>
      </c>
      <c r="D81" s="5" t="s">
        <v>138</v>
      </c>
      <c r="E81" s="5"/>
      <c r="F81" s="21"/>
    </row>
    <row r="82" spans="1:6" x14ac:dyDescent="0.15">
      <c r="B82" s="20" t="s">
        <v>134</v>
      </c>
      <c r="C82" s="22">
        <v>110000</v>
      </c>
      <c r="D82" s="5" t="s">
        <v>138</v>
      </c>
      <c r="E82" s="5"/>
      <c r="F82" s="21"/>
    </row>
    <row r="83" spans="1:6" x14ac:dyDescent="0.15">
      <c r="B83" s="20" t="s">
        <v>135</v>
      </c>
      <c r="C83" s="22">
        <v>55000</v>
      </c>
      <c r="D83" s="5" t="s">
        <v>138</v>
      </c>
      <c r="E83" s="5"/>
      <c r="F83" s="21"/>
    </row>
    <row r="84" spans="1:6" x14ac:dyDescent="0.15">
      <c r="B84" s="20" t="s">
        <v>32</v>
      </c>
      <c r="C84" s="22">
        <v>3000</v>
      </c>
      <c r="D84" s="5" t="s">
        <v>138</v>
      </c>
      <c r="E84" s="5"/>
      <c r="F84" s="21"/>
    </row>
    <row r="85" spans="1:6" x14ac:dyDescent="0.15">
      <c r="B85" s="20"/>
      <c r="C85" s="5"/>
      <c r="D85" s="5"/>
      <c r="E85" s="5"/>
      <c r="F85" s="21"/>
    </row>
    <row r="86" spans="1:6" x14ac:dyDescent="0.15">
      <c r="B86" s="20" t="s">
        <v>139</v>
      </c>
      <c r="C86" s="5"/>
      <c r="D86" s="5"/>
      <c r="E86" s="5"/>
      <c r="F86" s="21"/>
    </row>
    <row r="87" spans="1:6" x14ac:dyDescent="0.15">
      <c r="B87" s="20" t="s">
        <v>140</v>
      </c>
      <c r="C87" s="5"/>
      <c r="D87" s="5"/>
      <c r="E87" s="5"/>
      <c r="F87" s="21"/>
    </row>
    <row r="88" spans="1:6" x14ac:dyDescent="0.15">
      <c r="B88" s="20"/>
      <c r="C88" s="5"/>
      <c r="D88" s="5"/>
      <c r="E88" s="5"/>
      <c r="F88" s="21"/>
    </row>
    <row r="89" spans="1:6" x14ac:dyDescent="0.15">
      <c r="B89" s="20" t="s">
        <v>126</v>
      </c>
      <c r="C89" s="5" t="s">
        <v>142</v>
      </c>
      <c r="D89" s="5"/>
      <c r="E89" s="5"/>
      <c r="F89" s="21"/>
    </row>
    <row r="90" spans="1:6" ht="12.75" thickBot="1" x14ac:dyDescent="0.2">
      <c r="B90" s="23" t="s">
        <v>127</v>
      </c>
      <c r="C90" s="24" t="s">
        <v>141</v>
      </c>
      <c r="D90" s="24"/>
      <c r="E90" s="24"/>
      <c r="F90" s="25"/>
    </row>
    <row r="93" spans="1:6" ht="12.75" thickBot="1" x14ac:dyDescent="0.2">
      <c r="A93" s="1" t="s">
        <v>143</v>
      </c>
    </row>
    <row r="94" spans="1:6" x14ac:dyDescent="0.15">
      <c r="B94" s="108" t="s">
        <v>144</v>
      </c>
      <c r="C94" s="109"/>
      <c r="D94" s="109"/>
      <c r="E94" s="109"/>
      <c r="F94" s="110"/>
    </row>
    <row r="95" spans="1:6" x14ac:dyDescent="0.15">
      <c r="B95" s="20"/>
      <c r="C95" s="5"/>
      <c r="D95" s="5"/>
      <c r="E95" s="5"/>
      <c r="F95" s="21"/>
    </row>
    <row r="96" spans="1:6" x14ac:dyDescent="0.15">
      <c r="B96" s="20" t="s">
        <v>129</v>
      </c>
      <c r="C96" s="5" t="s">
        <v>137</v>
      </c>
      <c r="D96" s="5"/>
      <c r="E96" s="5"/>
      <c r="F96" s="21"/>
    </row>
    <row r="97" spans="1:6" x14ac:dyDescent="0.15">
      <c r="B97" s="20" t="s">
        <v>145</v>
      </c>
      <c r="C97" s="5" t="s">
        <v>147</v>
      </c>
      <c r="D97" s="5"/>
      <c r="E97" s="5"/>
      <c r="F97" s="21"/>
    </row>
    <row r="98" spans="1:6" x14ac:dyDescent="0.15">
      <c r="B98" s="20" t="s">
        <v>146</v>
      </c>
      <c r="C98" s="22">
        <v>3000</v>
      </c>
      <c r="D98" s="5" t="s">
        <v>138</v>
      </c>
      <c r="E98" s="5"/>
      <c r="F98" s="21"/>
    </row>
    <row r="99" spans="1:6" ht="12.75" thickBot="1" x14ac:dyDescent="0.2">
      <c r="B99" s="23"/>
      <c r="C99" s="24"/>
      <c r="D99" s="24"/>
      <c r="E99" s="24"/>
      <c r="F99" s="25"/>
    </row>
    <row r="102" spans="1:6" x14ac:dyDescent="0.15">
      <c r="A102" s="1" t="s">
        <v>330</v>
      </c>
    </row>
    <row r="103" spans="1:6" x14ac:dyDescent="0.15">
      <c r="B103" s="111" t="s">
        <v>344</v>
      </c>
      <c r="C103" s="111"/>
      <c r="D103" s="111"/>
      <c r="E103" s="111"/>
      <c r="F103" s="111"/>
    </row>
    <row r="104" spans="1:6" x14ac:dyDescent="0.15">
      <c r="F104" s="4"/>
    </row>
    <row r="105" spans="1:6" x14ac:dyDescent="0.15">
      <c r="B105" s="2" t="s">
        <v>341</v>
      </c>
      <c r="C105" s="2" t="s">
        <v>350</v>
      </c>
      <c r="D105" s="3" t="s">
        <v>351</v>
      </c>
      <c r="E105" s="2" t="s">
        <v>352</v>
      </c>
      <c r="F105" s="8" t="s">
        <v>345</v>
      </c>
    </row>
    <row r="106" spans="1:6" x14ac:dyDescent="0.15">
      <c r="B106" s="2" t="s">
        <v>323</v>
      </c>
      <c r="C106" s="8"/>
      <c r="D106" s="74"/>
      <c r="E106" s="8"/>
      <c r="F106" s="8"/>
    </row>
    <row r="107" spans="1:6" x14ac:dyDescent="0.15">
      <c r="B107" s="2" t="s">
        <v>342</v>
      </c>
      <c r="C107" s="8">
        <v>3000</v>
      </c>
      <c r="D107" s="8">
        <v>3000</v>
      </c>
      <c r="E107" s="8">
        <v>3000</v>
      </c>
      <c r="F107" s="8"/>
    </row>
    <row r="108" spans="1:6" x14ac:dyDescent="0.15">
      <c r="B108" s="2" t="s">
        <v>343</v>
      </c>
      <c r="C108" s="8">
        <v>3000</v>
      </c>
      <c r="D108" s="8">
        <v>3000</v>
      </c>
      <c r="E108" s="8">
        <v>3000</v>
      </c>
      <c r="F108" s="8"/>
    </row>
    <row r="109" spans="1:6" x14ac:dyDescent="0.15">
      <c r="B109" s="2" t="s">
        <v>349</v>
      </c>
      <c r="C109" s="8"/>
      <c r="D109" s="8"/>
      <c r="E109" s="8"/>
      <c r="F109" s="8"/>
    </row>
    <row r="110" spans="1:6" x14ac:dyDescent="0.15">
      <c r="B110" s="2" t="s">
        <v>346</v>
      </c>
      <c r="C110" s="8">
        <v>18000</v>
      </c>
      <c r="D110" s="8">
        <v>18000</v>
      </c>
      <c r="E110" s="8">
        <v>18000</v>
      </c>
      <c r="F110" s="8"/>
    </row>
    <row r="111" spans="1:6" x14ac:dyDescent="0.15">
      <c r="B111" s="2" t="s">
        <v>324</v>
      </c>
      <c r="C111" s="8"/>
      <c r="D111" s="8"/>
      <c r="E111" s="8"/>
      <c r="F111" s="8"/>
    </row>
    <row r="112" spans="1:6" x14ac:dyDescent="0.15">
      <c r="B112" s="2" t="s">
        <v>347</v>
      </c>
      <c r="C112" s="8">
        <v>3000</v>
      </c>
      <c r="D112" s="8">
        <v>3000</v>
      </c>
      <c r="E112" s="8">
        <v>3000</v>
      </c>
      <c r="F112" s="8"/>
    </row>
    <row r="113" spans="2:6" x14ac:dyDescent="0.15">
      <c r="B113" s="2" t="s">
        <v>348</v>
      </c>
      <c r="C113" s="8">
        <v>3000</v>
      </c>
      <c r="D113" s="8">
        <v>3000</v>
      </c>
      <c r="E113" s="8">
        <v>3000</v>
      </c>
      <c r="F113" s="8"/>
    </row>
    <row r="114" spans="2:6" x14ac:dyDescent="0.15">
      <c r="B114" s="2"/>
      <c r="C114" s="8"/>
      <c r="D114" s="8"/>
      <c r="E114" s="8"/>
      <c r="F114" s="8"/>
    </row>
    <row r="115" spans="2:6" x14ac:dyDescent="0.15">
      <c r="B115" s="2"/>
      <c r="C115" s="8"/>
      <c r="D115" s="8"/>
      <c r="E115" s="8"/>
      <c r="F115" s="8"/>
    </row>
    <row r="117" spans="2:6" ht="12.75" thickBot="1" x14ac:dyDescent="0.2"/>
    <row r="118" spans="2:6" x14ac:dyDescent="0.15">
      <c r="B118" s="108" t="s">
        <v>382</v>
      </c>
      <c r="C118" s="109"/>
      <c r="D118" s="109"/>
      <c r="E118" s="109"/>
      <c r="F118" s="110"/>
    </row>
    <row r="119" spans="2:6" x14ac:dyDescent="0.15">
      <c r="B119" s="20" t="s">
        <v>331</v>
      </c>
      <c r="C119" s="5" t="s">
        <v>332</v>
      </c>
      <c r="D119" s="5"/>
      <c r="E119" s="5"/>
      <c r="F119" s="21"/>
    </row>
    <row r="120" spans="2:6" x14ac:dyDescent="0.15">
      <c r="B120" s="20" t="s">
        <v>333</v>
      </c>
      <c r="C120" s="5" t="s">
        <v>334</v>
      </c>
      <c r="D120" s="5"/>
      <c r="E120" s="5"/>
      <c r="F120" s="21"/>
    </row>
    <row r="121" spans="2:6" x14ac:dyDescent="0.15">
      <c r="B121" s="20"/>
      <c r="C121" s="5"/>
      <c r="D121" s="5"/>
      <c r="E121" s="5"/>
      <c r="F121" s="21"/>
    </row>
    <row r="122" spans="2:6" x14ac:dyDescent="0.15">
      <c r="B122" s="20" t="s">
        <v>335</v>
      </c>
      <c r="C122" s="5" t="s">
        <v>336</v>
      </c>
      <c r="D122" s="5"/>
      <c r="E122" s="5"/>
      <c r="F122" s="21"/>
    </row>
    <row r="123" spans="2:6" x14ac:dyDescent="0.15">
      <c r="B123" s="20" t="s">
        <v>337</v>
      </c>
      <c r="C123" s="5" t="s">
        <v>338</v>
      </c>
      <c r="D123" s="5"/>
      <c r="E123" s="5"/>
      <c r="F123" s="21"/>
    </row>
    <row r="124" spans="2:6" ht="12.75" thickBot="1" x14ac:dyDescent="0.2">
      <c r="B124" s="23" t="s">
        <v>339</v>
      </c>
      <c r="C124" s="41">
        <v>3000</v>
      </c>
      <c r="D124" s="24" t="s">
        <v>340</v>
      </c>
      <c r="E124" s="24"/>
      <c r="F124" s="25"/>
    </row>
  </sheetData>
  <mergeCells count="6">
    <mergeCell ref="A3:G3"/>
    <mergeCell ref="B73:F73"/>
    <mergeCell ref="B94:F94"/>
    <mergeCell ref="A43:F43"/>
    <mergeCell ref="B118:F118"/>
    <mergeCell ref="B103:F103"/>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4B4D0"/>
  </sheetPr>
  <dimension ref="A1:N104"/>
  <sheetViews>
    <sheetView zoomScaleNormal="100" workbookViewId="0"/>
  </sheetViews>
  <sheetFormatPr defaultRowHeight="12" x14ac:dyDescent="0.15"/>
  <cols>
    <col min="1" max="1" width="15.625" style="1" customWidth="1"/>
    <col min="2" max="2" width="11.625" style="1" customWidth="1"/>
    <col min="3" max="5" width="11.5" style="1" customWidth="1"/>
    <col min="6" max="6" width="11.125" style="1" customWidth="1"/>
    <col min="7" max="7" width="15.875" style="1" customWidth="1"/>
    <col min="8" max="16384" width="9" style="1"/>
  </cols>
  <sheetData>
    <row r="1" spans="1:7" x14ac:dyDescent="0.15">
      <c r="A1" s="1" t="s">
        <v>43</v>
      </c>
    </row>
    <row r="3" spans="1:7" ht="17.25" x14ac:dyDescent="0.15">
      <c r="A3" s="91" t="s">
        <v>42</v>
      </c>
      <c r="B3" s="91"/>
      <c r="C3" s="91"/>
      <c r="D3" s="91"/>
      <c r="E3" s="91"/>
      <c r="F3" s="91"/>
      <c r="G3" s="91"/>
    </row>
    <row r="5" spans="1:7" ht="36" x14ac:dyDescent="0.15">
      <c r="A5" s="60" t="s">
        <v>1</v>
      </c>
      <c r="B5" s="61" t="s">
        <v>41</v>
      </c>
      <c r="C5" s="61" t="s">
        <v>38</v>
      </c>
      <c r="D5" s="61" t="s">
        <v>77</v>
      </c>
      <c r="E5" s="60" t="s">
        <v>78</v>
      </c>
      <c r="F5" s="61" t="s">
        <v>169</v>
      </c>
      <c r="G5" s="61" t="s">
        <v>168</v>
      </c>
    </row>
    <row r="6" spans="1:7" x14ac:dyDescent="0.15">
      <c r="A6" s="2" t="s">
        <v>39</v>
      </c>
      <c r="B6" s="2">
        <v>6</v>
      </c>
      <c r="C6" s="56">
        <v>50</v>
      </c>
      <c r="D6" s="10">
        <v>44013</v>
      </c>
      <c r="E6" s="10">
        <v>44196</v>
      </c>
      <c r="F6" s="8">
        <v>5000</v>
      </c>
      <c r="G6" s="8">
        <f>B6*C6*F6</f>
        <v>1500000</v>
      </c>
    </row>
    <row r="7" spans="1:7" x14ac:dyDescent="0.15">
      <c r="A7" s="2"/>
      <c r="B7" s="2"/>
      <c r="C7" s="56">
        <f t="shared" ref="C7:C38" si="0">DATEDIF(D7,E7,"D")</f>
        <v>0</v>
      </c>
      <c r="D7" s="10"/>
      <c r="E7" s="10"/>
      <c r="F7" s="8"/>
      <c r="G7" s="8"/>
    </row>
    <row r="8" spans="1:7" x14ac:dyDescent="0.15">
      <c r="A8" s="2"/>
      <c r="B8" s="2"/>
      <c r="C8" s="56">
        <f t="shared" si="0"/>
        <v>0</v>
      </c>
      <c r="D8" s="10"/>
      <c r="E8" s="10"/>
      <c r="F8" s="8"/>
      <c r="G8" s="8"/>
    </row>
    <row r="9" spans="1:7" x14ac:dyDescent="0.15">
      <c r="A9" s="2"/>
      <c r="B9" s="2"/>
      <c r="C9" s="56">
        <f t="shared" si="0"/>
        <v>0</v>
      </c>
      <c r="D9" s="10"/>
      <c r="E9" s="10"/>
      <c r="F9" s="8"/>
      <c r="G9" s="8"/>
    </row>
    <row r="10" spans="1:7" x14ac:dyDescent="0.15">
      <c r="A10" s="2"/>
      <c r="B10" s="2"/>
      <c r="C10" s="56">
        <f t="shared" si="0"/>
        <v>0</v>
      </c>
      <c r="D10" s="10"/>
      <c r="E10" s="10"/>
      <c r="F10" s="8"/>
      <c r="G10" s="8"/>
    </row>
    <row r="11" spans="1:7" x14ac:dyDescent="0.15">
      <c r="A11" s="2"/>
      <c r="B11" s="2"/>
      <c r="C11" s="56">
        <f t="shared" si="0"/>
        <v>0</v>
      </c>
      <c r="D11" s="10"/>
      <c r="E11" s="10"/>
      <c r="F11" s="8"/>
      <c r="G11" s="8"/>
    </row>
    <row r="12" spans="1:7" x14ac:dyDescent="0.15">
      <c r="A12" s="2"/>
      <c r="B12" s="2"/>
      <c r="C12" s="56">
        <f t="shared" si="0"/>
        <v>0</v>
      </c>
      <c r="D12" s="10"/>
      <c r="E12" s="10"/>
      <c r="F12" s="8"/>
      <c r="G12" s="8"/>
    </row>
    <row r="13" spans="1:7" x14ac:dyDescent="0.15">
      <c r="A13" s="2"/>
      <c r="B13" s="2"/>
      <c r="C13" s="56">
        <f t="shared" si="0"/>
        <v>0</v>
      </c>
      <c r="D13" s="10"/>
      <c r="E13" s="10"/>
      <c r="F13" s="8"/>
      <c r="G13" s="8"/>
    </row>
    <row r="14" spans="1:7" x14ac:dyDescent="0.15">
      <c r="A14" s="2"/>
      <c r="B14" s="2"/>
      <c r="C14" s="56">
        <f t="shared" si="0"/>
        <v>0</v>
      </c>
      <c r="D14" s="10"/>
      <c r="E14" s="10"/>
      <c r="F14" s="8"/>
      <c r="G14" s="8"/>
    </row>
    <row r="15" spans="1:7" x14ac:dyDescent="0.15">
      <c r="A15" s="2"/>
      <c r="B15" s="2"/>
      <c r="C15" s="56">
        <f t="shared" si="0"/>
        <v>0</v>
      </c>
      <c r="D15" s="10"/>
      <c r="E15" s="10"/>
      <c r="F15" s="8"/>
      <c r="G15" s="8"/>
    </row>
    <row r="16" spans="1:7" x14ac:dyDescent="0.15">
      <c r="A16" s="2"/>
      <c r="B16" s="2"/>
      <c r="C16" s="56">
        <f t="shared" si="0"/>
        <v>0</v>
      </c>
      <c r="D16" s="10"/>
      <c r="E16" s="10"/>
      <c r="F16" s="8"/>
      <c r="G16" s="8"/>
    </row>
    <row r="17" spans="1:7" x14ac:dyDescent="0.15">
      <c r="A17" s="2"/>
      <c r="B17" s="2"/>
      <c r="C17" s="56">
        <f t="shared" si="0"/>
        <v>0</v>
      </c>
      <c r="D17" s="10"/>
      <c r="E17" s="10"/>
      <c r="F17" s="8"/>
      <c r="G17" s="8"/>
    </row>
    <row r="18" spans="1:7" x14ac:dyDescent="0.15">
      <c r="A18" s="2"/>
      <c r="B18" s="2"/>
      <c r="C18" s="56">
        <f t="shared" si="0"/>
        <v>0</v>
      </c>
      <c r="D18" s="10"/>
      <c r="E18" s="10"/>
      <c r="F18" s="8"/>
      <c r="G18" s="8"/>
    </row>
    <row r="19" spans="1:7" x14ac:dyDescent="0.15">
      <c r="A19" s="2"/>
      <c r="B19" s="2"/>
      <c r="C19" s="56">
        <f t="shared" si="0"/>
        <v>0</v>
      </c>
      <c r="D19" s="2"/>
      <c r="E19" s="2"/>
      <c r="F19" s="2"/>
      <c r="G19" s="2"/>
    </row>
    <row r="20" spans="1:7" x14ac:dyDescent="0.15">
      <c r="A20" s="2"/>
      <c r="B20" s="2"/>
      <c r="C20" s="56">
        <f t="shared" si="0"/>
        <v>0</v>
      </c>
      <c r="D20" s="2"/>
      <c r="E20" s="2"/>
      <c r="F20" s="8"/>
      <c r="G20" s="8"/>
    </row>
    <row r="21" spans="1:7" x14ac:dyDescent="0.15">
      <c r="A21" s="2"/>
      <c r="B21" s="2"/>
      <c r="C21" s="56">
        <f t="shared" si="0"/>
        <v>0</v>
      </c>
      <c r="D21" s="2"/>
      <c r="E21" s="2"/>
      <c r="F21" s="8"/>
      <c r="G21" s="8"/>
    </row>
    <row r="22" spans="1:7" x14ac:dyDescent="0.15">
      <c r="A22" s="2"/>
      <c r="B22" s="2"/>
      <c r="C22" s="56">
        <f t="shared" si="0"/>
        <v>0</v>
      </c>
      <c r="D22" s="2"/>
      <c r="E22" s="2"/>
      <c r="F22" s="8"/>
      <c r="G22" s="8"/>
    </row>
    <row r="23" spans="1:7" x14ac:dyDescent="0.15">
      <c r="A23" s="2"/>
      <c r="B23" s="2"/>
      <c r="C23" s="56">
        <f t="shared" si="0"/>
        <v>0</v>
      </c>
      <c r="D23" s="2"/>
      <c r="E23" s="2"/>
      <c r="F23" s="8"/>
      <c r="G23" s="8"/>
    </row>
    <row r="24" spans="1:7" x14ac:dyDescent="0.15">
      <c r="A24" s="2"/>
      <c r="B24" s="3"/>
      <c r="C24" s="56">
        <f t="shared" si="0"/>
        <v>0</v>
      </c>
      <c r="D24" s="2"/>
      <c r="E24" s="2"/>
      <c r="F24" s="8"/>
      <c r="G24" s="8"/>
    </row>
    <row r="25" spans="1:7" x14ac:dyDescent="0.15">
      <c r="A25" s="2" t="s">
        <v>40</v>
      </c>
      <c r="B25" s="2">
        <v>3</v>
      </c>
      <c r="C25" s="56">
        <f t="shared" si="0"/>
        <v>19</v>
      </c>
      <c r="D25" s="10">
        <v>44013</v>
      </c>
      <c r="E25" s="10">
        <v>44032</v>
      </c>
      <c r="F25" s="8">
        <v>9000</v>
      </c>
      <c r="G25" s="8">
        <f>B25*C25*F25</f>
        <v>513000</v>
      </c>
    </row>
    <row r="26" spans="1:7" x14ac:dyDescent="0.15">
      <c r="A26" s="2"/>
      <c r="B26" s="2">
        <v>3</v>
      </c>
      <c r="C26" s="56">
        <f t="shared" si="0"/>
        <v>30</v>
      </c>
      <c r="D26" s="10">
        <v>44044</v>
      </c>
      <c r="E26" s="10">
        <v>44074</v>
      </c>
      <c r="F26" s="8">
        <v>10000</v>
      </c>
      <c r="G26" s="8">
        <f>B26*C26*F26</f>
        <v>900000</v>
      </c>
    </row>
    <row r="27" spans="1:7" x14ac:dyDescent="0.15">
      <c r="A27" s="2"/>
      <c r="B27" s="2">
        <v>3</v>
      </c>
      <c r="C27" s="56">
        <f t="shared" si="0"/>
        <v>137</v>
      </c>
      <c r="D27" s="10">
        <v>44089</v>
      </c>
      <c r="E27" s="10">
        <v>44226</v>
      </c>
      <c r="F27" s="8">
        <v>9000</v>
      </c>
      <c r="G27" s="8">
        <f>B27*C27*F27</f>
        <v>3699000</v>
      </c>
    </row>
    <row r="28" spans="1:7" x14ac:dyDescent="0.15">
      <c r="A28" s="2"/>
      <c r="B28" s="2"/>
      <c r="C28" s="56">
        <f t="shared" si="0"/>
        <v>0</v>
      </c>
      <c r="D28" s="10"/>
      <c r="E28" s="10"/>
      <c r="F28" s="8"/>
      <c r="G28" s="8"/>
    </row>
    <row r="29" spans="1:7" x14ac:dyDescent="0.15">
      <c r="A29" s="2"/>
      <c r="B29" s="55"/>
      <c r="C29" s="56">
        <f t="shared" si="0"/>
        <v>0</v>
      </c>
      <c r="D29" s="10"/>
      <c r="E29" s="10"/>
      <c r="F29" s="8"/>
      <c r="G29" s="8"/>
    </row>
    <row r="30" spans="1:7" x14ac:dyDescent="0.15">
      <c r="A30" s="2"/>
      <c r="B30" s="2"/>
      <c r="C30" s="56">
        <f t="shared" si="0"/>
        <v>0</v>
      </c>
      <c r="D30" s="10"/>
      <c r="E30" s="10"/>
      <c r="F30" s="8"/>
      <c r="G30" s="8"/>
    </row>
    <row r="31" spans="1:7" x14ac:dyDescent="0.15">
      <c r="A31" s="2"/>
      <c r="B31" s="2"/>
      <c r="C31" s="56">
        <f t="shared" si="0"/>
        <v>0</v>
      </c>
      <c r="D31" s="10"/>
      <c r="E31" s="10"/>
      <c r="F31" s="8"/>
      <c r="G31" s="8"/>
    </row>
    <row r="32" spans="1:7" x14ac:dyDescent="0.15">
      <c r="A32" s="2"/>
      <c r="B32" s="2"/>
      <c r="C32" s="56">
        <f t="shared" si="0"/>
        <v>0</v>
      </c>
      <c r="D32" s="10"/>
      <c r="E32" s="10"/>
      <c r="F32" s="8"/>
      <c r="G32" s="8"/>
    </row>
    <row r="33" spans="1:14" x14ac:dyDescent="0.15">
      <c r="A33" s="2"/>
      <c r="B33" s="2"/>
      <c r="C33" s="56">
        <f t="shared" si="0"/>
        <v>0</v>
      </c>
      <c r="D33" s="10"/>
      <c r="E33" s="10"/>
      <c r="F33" s="8"/>
      <c r="G33" s="8"/>
    </row>
    <row r="34" spans="1:14" x14ac:dyDescent="0.15">
      <c r="A34" s="2"/>
      <c r="B34" s="2"/>
      <c r="C34" s="56">
        <f t="shared" si="0"/>
        <v>0</v>
      </c>
      <c r="D34" s="10"/>
      <c r="E34" s="10"/>
      <c r="F34" s="8"/>
      <c r="G34" s="8"/>
      <c r="N34" s="85"/>
    </row>
    <row r="35" spans="1:14" x14ac:dyDescent="0.15">
      <c r="A35" s="2"/>
      <c r="B35" s="2"/>
      <c r="C35" s="56">
        <f t="shared" si="0"/>
        <v>0</v>
      </c>
      <c r="D35" s="10"/>
      <c r="E35" s="10"/>
      <c r="F35" s="8"/>
      <c r="G35" s="8"/>
    </row>
    <row r="36" spans="1:14" x14ac:dyDescent="0.15">
      <c r="A36" s="2"/>
      <c r="B36" s="2"/>
      <c r="C36" s="56">
        <f t="shared" si="0"/>
        <v>0</v>
      </c>
      <c r="D36" s="10"/>
      <c r="E36" s="10"/>
      <c r="F36" s="8"/>
      <c r="G36" s="8"/>
    </row>
    <row r="37" spans="1:14" x14ac:dyDescent="0.15">
      <c r="A37" s="2"/>
      <c r="B37" s="2"/>
      <c r="C37" s="56">
        <f t="shared" si="0"/>
        <v>0</v>
      </c>
      <c r="D37" s="2"/>
      <c r="E37" s="2"/>
      <c r="F37" s="8"/>
      <c r="G37" s="8"/>
    </row>
    <row r="38" spans="1:14" x14ac:dyDescent="0.15">
      <c r="A38" s="2"/>
      <c r="B38" s="2"/>
      <c r="C38" s="56">
        <f t="shared" si="0"/>
        <v>0</v>
      </c>
      <c r="D38" s="2"/>
      <c r="E38" s="2"/>
      <c r="F38" s="8"/>
      <c r="G38" s="8"/>
    </row>
    <row r="39" spans="1:14" x14ac:dyDescent="0.15">
      <c r="A39" s="86" t="s">
        <v>17</v>
      </c>
      <c r="B39" s="87"/>
      <c r="C39" s="87"/>
      <c r="D39" s="87"/>
      <c r="E39" s="87"/>
      <c r="F39" s="88"/>
      <c r="G39" s="8">
        <f>SUM(G6:G38)</f>
        <v>6612000</v>
      </c>
    </row>
    <row r="40" spans="1:14" x14ac:dyDescent="0.15">
      <c r="A40" s="1" t="s">
        <v>35</v>
      </c>
      <c r="F40" s="4"/>
      <c r="G40" s="4"/>
    </row>
    <row r="41" spans="1:14" x14ac:dyDescent="0.15">
      <c r="F41" s="4"/>
      <c r="G41" s="4"/>
    </row>
    <row r="42" spans="1:14" x14ac:dyDescent="0.15">
      <c r="F42" s="4"/>
      <c r="G42" s="4"/>
    </row>
    <row r="43" spans="1:14" x14ac:dyDescent="0.15">
      <c r="A43" s="1" t="s">
        <v>148</v>
      </c>
      <c r="F43" s="4"/>
      <c r="G43" s="4"/>
    </row>
    <row r="44" spans="1:14" x14ac:dyDescent="0.15">
      <c r="A44" s="1" t="s">
        <v>292</v>
      </c>
      <c r="F44" s="4"/>
      <c r="G44" s="4"/>
    </row>
    <row r="45" spans="1:14" x14ac:dyDescent="0.15">
      <c r="A45" s="1" t="s">
        <v>293</v>
      </c>
      <c r="F45" s="4"/>
      <c r="G45" s="4"/>
    </row>
    <row r="46" spans="1:14" x14ac:dyDescent="0.15">
      <c r="A46" s="1" t="s">
        <v>294</v>
      </c>
      <c r="F46" s="4"/>
      <c r="G46" s="4"/>
    </row>
    <row r="47" spans="1:14" x14ac:dyDescent="0.15">
      <c r="A47" s="1" t="s">
        <v>380</v>
      </c>
      <c r="F47" s="4"/>
      <c r="G47" s="4"/>
    </row>
    <row r="48" spans="1:14" x14ac:dyDescent="0.15">
      <c r="F48" s="4"/>
      <c r="G48" s="4"/>
    </row>
    <row r="49" spans="6:7" x14ac:dyDescent="0.15">
      <c r="F49" s="4"/>
      <c r="G49" s="4"/>
    </row>
    <row r="50" spans="6:7" x14ac:dyDescent="0.15">
      <c r="F50" s="4"/>
      <c r="G50" s="4"/>
    </row>
    <row r="51" spans="6:7" x14ac:dyDescent="0.15">
      <c r="F51" s="4"/>
      <c r="G51" s="4"/>
    </row>
    <row r="52" spans="6:7" x14ac:dyDescent="0.15">
      <c r="F52" s="4"/>
      <c r="G52" s="4"/>
    </row>
    <row r="53" spans="6:7" x14ac:dyDescent="0.15">
      <c r="F53" s="4"/>
      <c r="G53" s="4"/>
    </row>
    <row r="54" spans="6:7" x14ac:dyDescent="0.15">
      <c r="F54" s="4"/>
      <c r="G54" s="4"/>
    </row>
    <row r="55" spans="6:7" x14ac:dyDescent="0.15">
      <c r="F55" s="4"/>
      <c r="G55" s="4"/>
    </row>
    <row r="56" spans="6:7" x14ac:dyDescent="0.15">
      <c r="F56" s="4"/>
      <c r="G56" s="4"/>
    </row>
    <row r="57" spans="6:7" x14ac:dyDescent="0.15">
      <c r="F57" s="4"/>
      <c r="G57" s="4"/>
    </row>
    <row r="58" spans="6:7" x14ac:dyDescent="0.15">
      <c r="F58" s="4"/>
      <c r="G58" s="4"/>
    </row>
    <row r="59" spans="6:7" x14ac:dyDescent="0.15">
      <c r="F59" s="4"/>
      <c r="G59" s="4"/>
    </row>
    <row r="60" spans="6:7" x14ac:dyDescent="0.15">
      <c r="F60" s="4"/>
      <c r="G60" s="4"/>
    </row>
    <row r="61" spans="6:7" x14ac:dyDescent="0.15">
      <c r="F61" s="4"/>
      <c r="G61" s="4"/>
    </row>
    <row r="62" spans="6:7" x14ac:dyDescent="0.15">
      <c r="F62" s="4"/>
      <c r="G62" s="4"/>
    </row>
    <row r="63" spans="6:7" x14ac:dyDescent="0.15">
      <c r="F63" s="4"/>
      <c r="G63" s="4"/>
    </row>
    <row r="64" spans="6:7" x14ac:dyDescent="0.15">
      <c r="F64" s="4"/>
      <c r="G64" s="4"/>
    </row>
    <row r="65" spans="1:7" x14ac:dyDescent="0.15">
      <c r="F65" s="4"/>
      <c r="G65" s="4"/>
    </row>
    <row r="66" spans="1:7" x14ac:dyDescent="0.15">
      <c r="F66" s="4"/>
      <c r="G66" s="4"/>
    </row>
    <row r="67" spans="1:7" x14ac:dyDescent="0.15">
      <c r="A67" s="1" t="s">
        <v>149</v>
      </c>
      <c r="F67" s="4"/>
      <c r="G67" s="4"/>
    </row>
    <row r="68" spans="1:7" ht="12.75" thickBot="1" x14ac:dyDescent="0.2">
      <c r="F68" s="4"/>
      <c r="G68" s="4"/>
    </row>
    <row r="69" spans="1:7" x14ac:dyDescent="0.15">
      <c r="B69" s="108" t="s">
        <v>150</v>
      </c>
      <c r="C69" s="109"/>
      <c r="D69" s="109"/>
      <c r="E69" s="109"/>
      <c r="F69" s="110"/>
      <c r="G69" s="4"/>
    </row>
    <row r="70" spans="1:7" x14ac:dyDescent="0.15">
      <c r="B70" s="20"/>
      <c r="C70" s="5"/>
      <c r="D70" s="5"/>
      <c r="E70" s="5" t="s">
        <v>154</v>
      </c>
      <c r="F70" s="28"/>
      <c r="G70" s="4"/>
    </row>
    <row r="71" spans="1:7" x14ac:dyDescent="0.15">
      <c r="B71" s="20" t="s">
        <v>151</v>
      </c>
      <c r="C71" s="5"/>
      <c r="D71" s="5"/>
      <c r="E71" s="5"/>
      <c r="F71" s="28"/>
      <c r="G71" s="4"/>
    </row>
    <row r="72" spans="1:7" x14ac:dyDescent="0.15">
      <c r="B72" s="20"/>
      <c r="C72" s="5"/>
      <c r="D72" s="5"/>
      <c r="E72" s="5"/>
      <c r="F72" s="28"/>
      <c r="G72" s="4"/>
    </row>
    <row r="73" spans="1:7" x14ac:dyDescent="0.15">
      <c r="B73" s="29" t="s">
        <v>152</v>
      </c>
      <c r="C73" s="27">
        <f>5500*1.1</f>
        <v>6050.0000000000009</v>
      </c>
      <c r="D73" s="7" t="s">
        <v>156</v>
      </c>
      <c r="E73" s="7"/>
      <c r="F73" s="28"/>
      <c r="G73" s="4"/>
    </row>
    <row r="74" spans="1:7" x14ac:dyDescent="0.15">
      <c r="B74" s="20" t="s">
        <v>153</v>
      </c>
      <c r="C74" s="5"/>
      <c r="D74" s="5"/>
      <c r="E74" s="5"/>
      <c r="F74" s="28"/>
      <c r="G74" s="4"/>
    </row>
    <row r="75" spans="1:7" x14ac:dyDescent="0.15">
      <c r="B75" s="20"/>
      <c r="C75" s="5"/>
      <c r="D75" s="5"/>
      <c r="E75" s="5"/>
      <c r="F75" s="28"/>
      <c r="G75" s="4"/>
    </row>
    <row r="76" spans="1:7" x14ac:dyDescent="0.15">
      <c r="B76" s="20"/>
      <c r="C76" s="5"/>
      <c r="D76" s="5" t="s">
        <v>155</v>
      </c>
      <c r="E76" s="5"/>
      <c r="F76" s="28"/>
      <c r="G76" s="4"/>
    </row>
    <row r="77" spans="1:7" ht="12.75" thickBot="1" x14ac:dyDescent="0.2">
      <c r="B77" s="23"/>
      <c r="C77" s="24"/>
      <c r="D77" s="24"/>
      <c r="E77" s="24"/>
      <c r="F77" s="30"/>
      <c r="G77" s="4"/>
    </row>
    <row r="78" spans="1:7" x14ac:dyDescent="0.15">
      <c r="F78" s="4"/>
      <c r="G78" s="4"/>
    </row>
    <row r="79" spans="1:7" x14ac:dyDescent="0.15">
      <c r="A79" s="1" t="s">
        <v>157</v>
      </c>
      <c r="F79" s="4"/>
      <c r="G79" s="4"/>
    </row>
    <row r="80" spans="1:7" ht="12.75" thickBot="1" x14ac:dyDescent="0.2">
      <c r="F80" s="4"/>
      <c r="G80" s="4"/>
    </row>
    <row r="81" spans="2:7" x14ac:dyDescent="0.15">
      <c r="B81" s="108" t="s">
        <v>150</v>
      </c>
      <c r="C81" s="109"/>
      <c r="D81" s="109"/>
      <c r="E81" s="109"/>
      <c r="F81" s="110"/>
      <c r="G81" s="4"/>
    </row>
    <row r="82" spans="2:7" x14ac:dyDescent="0.15">
      <c r="B82" s="20"/>
      <c r="C82" s="5"/>
      <c r="D82" s="5"/>
      <c r="E82" s="5" t="s">
        <v>154</v>
      </c>
      <c r="F82" s="28"/>
      <c r="G82" s="4"/>
    </row>
    <row r="83" spans="2:7" x14ac:dyDescent="0.15">
      <c r="B83" s="20" t="s">
        <v>160</v>
      </c>
      <c r="C83" s="5"/>
      <c r="D83" s="5"/>
      <c r="E83" s="5"/>
      <c r="F83" s="28"/>
      <c r="G83" s="4"/>
    </row>
    <row r="84" spans="2:7" x14ac:dyDescent="0.15">
      <c r="B84" s="20"/>
      <c r="C84" s="5"/>
      <c r="D84" s="5"/>
      <c r="E84" s="5"/>
      <c r="F84" s="28"/>
      <c r="G84" s="4"/>
    </row>
    <row r="85" spans="2:7" x14ac:dyDescent="0.15">
      <c r="B85" s="29" t="s">
        <v>152</v>
      </c>
      <c r="C85" s="27">
        <f>G26*1.1</f>
        <v>990000.00000000012</v>
      </c>
      <c r="D85" s="7" t="s">
        <v>156</v>
      </c>
      <c r="E85" s="7"/>
      <c r="F85" s="28"/>
      <c r="G85" s="4"/>
    </row>
    <row r="86" spans="2:7" x14ac:dyDescent="0.15">
      <c r="B86" s="20" t="s">
        <v>161</v>
      </c>
      <c r="C86" s="5"/>
      <c r="D86" s="5"/>
      <c r="E86" s="5"/>
      <c r="F86" s="28"/>
      <c r="G86" s="4"/>
    </row>
    <row r="87" spans="2:7" x14ac:dyDescent="0.15">
      <c r="B87" s="20"/>
      <c r="C87" s="5"/>
      <c r="D87" s="5"/>
      <c r="E87" s="5"/>
      <c r="F87" s="28"/>
      <c r="G87" s="4"/>
    </row>
    <row r="88" spans="2:7" x14ac:dyDescent="0.15">
      <c r="B88" s="20"/>
      <c r="C88" s="5"/>
      <c r="D88" s="5" t="s">
        <v>163</v>
      </c>
      <c r="E88" s="5"/>
      <c r="F88" s="28"/>
      <c r="G88" s="4"/>
    </row>
    <row r="89" spans="2:7" ht="12.75" thickBot="1" x14ac:dyDescent="0.2">
      <c r="B89" s="23"/>
      <c r="C89" s="24"/>
      <c r="D89" s="24"/>
      <c r="E89" s="24"/>
      <c r="F89" s="30"/>
      <c r="G89" s="4"/>
    </row>
    <row r="90" spans="2:7" x14ac:dyDescent="0.15">
      <c r="B90" s="5"/>
      <c r="C90" s="5"/>
      <c r="D90" s="5"/>
      <c r="E90" s="5"/>
      <c r="F90" s="6"/>
      <c r="G90" s="4"/>
    </row>
    <row r="91" spans="2:7" x14ac:dyDescent="0.15">
      <c r="D91" s="31" t="s">
        <v>162</v>
      </c>
      <c r="F91" s="4"/>
      <c r="G91" s="4"/>
    </row>
    <row r="92" spans="2:7" x14ac:dyDescent="0.15">
      <c r="D92" s="1" t="s">
        <v>164</v>
      </c>
      <c r="F92" s="4"/>
      <c r="G92" s="4"/>
    </row>
    <row r="93" spans="2:7" x14ac:dyDescent="0.15">
      <c r="D93" s="1" t="s">
        <v>158</v>
      </c>
      <c r="F93" s="4"/>
      <c r="G93" s="4"/>
    </row>
    <row r="94" spans="2:7" x14ac:dyDescent="0.15">
      <c r="F94" s="4"/>
      <c r="G94" s="4"/>
    </row>
    <row r="95" spans="2:7" x14ac:dyDescent="0.15">
      <c r="B95" s="111" t="s">
        <v>159</v>
      </c>
      <c r="C95" s="111"/>
      <c r="D95" s="111"/>
      <c r="E95" s="111"/>
      <c r="F95" s="111"/>
      <c r="G95" s="4"/>
    </row>
    <row r="96" spans="2:7" x14ac:dyDescent="0.15">
      <c r="F96" s="4"/>
      <c r="G96" s="4"/>
    </row>
    <row r="97" spans="2:7" ht="36" x14ac:dyDescent="0.15">
      <c r="B97" s="2" t="s">
        <v>165</v>
      </c>
      <c r="C97" s="2" t="s">
        <v>38</v>
      </c>
      <c r="D97" s="3" t="s">
        <v>172</v>
      </c>
      <c r="E97" s="2" t="s">
        <v>173</v>
      </c>
      <c r="F97" s="8" t="s">
        <v>170</v>
      </c>
      <c r="G97" s="4"/>
    </row>
    <row r="98" spans="2:7" x14ac:dyDescent="0.15">
      <c r="B98" s="2" t="s">
        <v>166</v>
      </c>
      <c r="C98" s="2">
        <v>30</v>
      </c>
      <c r="D98" s="18">
        <v>7700</v>
      </c>
      <c r="E98" s="18">
        <f>C98*D98</f>
        <v>231000</v>
      </c>
      <c r="F98" s="8" t="s">
        <v>171</v>
      </c>
      <c r="G98" s="4"/>
    </row>
    <row r="99" spans="2:7" x14ac:dyDescent="0.15">
      <c r="B99" s="2" t="s">
        <v>167</v>
      </c>
      <c r="C99" s="2">
        <v>30</v>
      </c>
      <c r="D99" s="18">
        <v>7700</v>
      </c>
      <c r="E99" s="18">
        <f>C99*D99</f>
        <v>231000</v>
      </c>
      <c r="F99" s="8" t="s">
        <v>171</v>
      </c>
      <c r="G99" s="4"/>
    </row>
    <row r="100" spans="2:7" x14ac:dyDescent="0.15">
      <c r="B100" s="2" t="s">
        <v>17</v>
      </c>
      <c r="C100" s="2"/>
      <c r="D100" s="18"/>
      <c r="E100" s="18">
        <f>E99+E98</f>
        <v>462000</v>
      </c>
      <c r="F100" s="8"/>
      <c r="G100" s="4"/>
    </row>
    <row r="101" spans="2:7" x14ac:dyDescent="0.15">
      <c r="F101" s="4"/>
      <c r="G101" s="4"/>
    </row>
    <row r="102" spans="2:7" x14ac:dyDescent="0.15">
      <c r="F102" s="4"/>
      <c r="G102" s="4"/>
    </row>
    <row r="103" spans="2:7" x14ac:dyDescent="0.15">
      <c r="F103" s="4"/>
      <c r="G103" s="4"/>
    </row>
    <row r="104" spans="2:7" x14ac:dyDescent="0.15">
      <c r="F104" s="4"/>
      <c r="G104" s="4"/>
    </row>
  </sheetData>
  <mergeCells count="5">
    <mergeCell ref="A3:G3"/>
    <mergeCell ref="B69:F69"/>
    <mergeCell ref="B95:F95"/>
    <mergeCell ref="B81:F81"/>
    <mergeCell ref="A39:F39"/>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4B4D0"/>
  </sheetPr>
  <dimension ref="A1:H178"/>
  <sheetViews>
    <sheetView zoomScaleNormal="100" workbookViewId="0"/>
  </sheetViews>
  <sheetFormatPr defaultRowHeight="12" x14ac:dyDescent="0.15"/>
  <cols>
    <col min="1" max="1" width="15.625" style="1" customWidth="1"/>
    <col min="2" max="2" width="12.625" style="1" customWidth="1"/>
    <col min="3" max="3" width="9.625" style="1" customWidth="1"/>
    <col min="4" max="5" width="11.5" style="1" customWidth="1"/>
    <col min="6" max="6" width="12.5" style="1" customWidth="1"/>
    <col min="7" max="7" width="15.5" style="1" customWidth="1"/>
    <col min="8" max="16384" width="9" style="1"/>
  </cols>
  <sheetData>
    <row r="1" spans="1:7" x14ac:dyDescent="0.15">
      <c r="A1" s="1" t="s">
        <v>44</v>
      </c>
    </row>
    <row r="3" spans="1:7" ht="17.25" x14ac:dyDescent="0.15">
      <c r="A3" s="91" t="s">
        <v>45</v>
      </c>
      <c r="B3" s="91"/>
      <c r="C3" s="91"/>
      <c r="D3" s="91"/>
      <c r="E3" s="91"/>
      <c r="F3" s="91"/>
      <c r="G3" s="91"/>
    </row>
    <row r="4" spans="1:7" ht="12" customHeight="1" x14ac:dyDescent="0.15">
      <c r="A4" s="111" t="s">
        <v>46</v>
      </c>
      <c r="B4" s="91"/>
      <c r="C4" s="91"/>
      <c r="D4" s="91"/>
      <c r="E4" s="91"/>
      <c r="F4" s="91"/>
      <c r="G4" s="91"/>
    </row>
    <row r="6" spans="1:7" ht="24" customHeight="1" x14ac:dyDescent="0.15">
      <c r="A6" s="121" t="s">
        <v>1</v>
      </c>
      <c r="B6" s="123" t="s">
        <v>47</v>
      </c>
      <c r="C6" s="123" t="s">
        <v>49</v>
      </c>
      <c r="D6" s="125" t="s">
        <v>66</v>
      </c>
      <c r="E6" s="95" t="s">
        <v>99</v>
      </c>
      <c r="F6" s="123" t="s">
        <v>361</v>
      </c>
      <c r="G6" s="123" t="s">
        <v>52</v>
      </c>
    </row>
    <row r="7" spans="1:7" x14ac:dyDescent="0.15">
      <c r="A7" s="122"/>
      <c r="B7" s="124"/>
      <c r="C7" s="124"/>
      <c r="D7" s="126"/>
      <c r="E7" s="97"/>
      <c r="F7" s="124"/>
      <c r="G7" s="124"/>
    </row>
    <row r="8" spans="1:7" x14ac:dyDescent="0.15">
      <c r="A8" s="115" t="s">
        <v>53</v>
      </c>
      <c r="B8" s="2" t="s">
        <v>54</v>
      </c>
      <c r="C8" s="10">
        <v>44013</v>
      </c>
      <c r="D8" s="10" t="s">
        <v>355</v>
      </c>
      <c r="E8" s="75" t="s">
        <v>356</v>
      </c>
      <c r="F8" s="8">
        <v>50</v>
      </c>
      <c r="G8" s="8">
        <v>10000</v>
      </c>
    </row>
    <row r="9" spans="1:7" x14ac:dyDescent="0.15">
      <c r="A9" s="116"/>
      <c r="B9" s="2" t="s">
        <v>55</v>
      </c>
      <c r="C9" s="10">
        <v>44013</v>
      </c>
      <c r="D9" s="75" t="s">
        <v>356</v>
      </c>
      <c r="E9" s="10" t="s">
        <v>355</v>
      </c>
      <c r="F9" s="8">
        <v>50</v>
      </c>
      <c r="G9" s="8">
        <v>10000</v>
      </c>
    </row>
    <row r="10" spans="1:7" x14ac:dyDescent="0.15">
      <c r="A10" s="116"/>
      <c r="B10" s="2"/>
      <c r="C10" s="57"/>
      <c r="D10" s="10"/>
      <c r="E10" s="10"/>
      <c r="F10" s="8"/>
      <c r="G10" s="8"/>
    </row>
    <row r="11" spans="1:7" x14ac:dyDescent="0.15">
      <c r="A11" s="116"/>
      <c r="B11" s="2"/>
      <c r="C11" s="57"/>
      <c r="D11" s="10"/>
      <c r="E11" s="10"/>
      <c r="F11" s="8"/>
      <c r="G11" s="8"/>
    </row>
    <row r="12" spans="1:7" x14ac:dyDescent="0.15">
      <c r="A12" s="116"/>
      <c r="B12" s="2"/>
      <c r="C12" s="57"/>
      <c r="D12" s="10"/>
      <c r="E12" s="10"/>
      <c r="F12" s="8"/>
      <c r="G12" s="8"/>
    </row>
    <row r="13" spans="1:7" x14ac:dyDescent="0.15">
      <c r="A13" s="116"/>
      <c r="B13" s="2"/>
      <c r="C13" s="57"/>
      <c r="D13" s="10"/>
      <c r="E13" s="10"/>
      <c r="F13" s="8"/>
      <c r="G13" s="8"/>
    </row>
    <row r="14" spans="1:7" x14ac:dyDescent="0.15">
      <c r="A14" s="116"/>
      <c r="B14" s="2"/>
      <c r="C14" s="57"/>
      <c r="D14" s="2"/>
      <c r="E14" s="2"/>
      <c r="F14" s="8"/>
      <c r="G14" s="8"/>
    </row>
    <row r="15" spans="1:7" x14ac:dyDescent="0.15">
      <c r="A15" s="117"/>
      <c r="B15" s="2"/>
      <c r="C15" s="57"/>
      <c r="D15" s="2"/>
      <c r="E15" s="2"/>
      <c r="F15" s="8"/>
      <c r="G15" s="8"/>
    </row>
    <row r="16" spans="1:7" x14ac:dyDescent="0.15">
      <c r="A16" s="86" t="s">
        <v>13</v>
      </c>
      <c r="B16" s="87"/>
      <c r="C16" s="87"/>
      <c r="D16" s="87"/>
      <c r="E16" s="87"/>
      <c r="F16" s="88"/>
      <c r="G16" s="8">
        <f>SUM(G8:G15)</f>
        <v>20000</v>
      </c>
    </row>
    <row r="17" spans="1:7" ht="24" x14ac:dyDescent="0.15">
      <c r="A17" s="63" t="s">
        <v>1</v>
      </c>
      <c r="B17" s="63" t="s">
        <v>56</v>
      </c>
      <c r="C17" s="63" t="s">
        <v>84</v>
      </c>
      <c r="D17" s="64" t="s">
        <v>82</v>
      </c>
      <c r="E17" s="65" t="s">
        <v>83</v>
      </c>
      <c r="F17" s="66" t="s">
        <v>85</v>
      </c>
      <c r="G17" s="67" t="s">
        <v>57</v>
      </c>
    </row>
    <row r="18" spans="1:7" x14ac:dyDescent="0.15">
      <c r="A18" s="118" t="s">
        <v>58</v>
      </c>
      <c r="B18" s="2">
        <v>1</v>
      </c>
      <c r="C18" s="2">
        <v>6</v>
      </c>
      <c r="D18" s="15">
        <v>44013</v>
      </c>
      <c r="E18" s="14">
        <v>44195</v>
      </c>
      <c r="F18" s="11">
        <v>150000</v>
      </c>
      <c r="G18" s="8">
        <f>B18*C18*F18</f>
        <v>900000</v>
      </c>
    </row>
    <row r="19" spans="1:7" x14ac:dyDescent="0.15">
      <c r="A19" s="119"/>
      <c r="B19" s="2"/>
      <c r="C19" s="2"/>
      <c r="D19" s="15"/>
      <c r="E19" s="14"/>
      <c r="F19" s="11"/>
      <c r="G19" s="8"/>
    </row>
    <row r="20" spans="1:7" x14ac:dyDescent="0.15">
      <c r="A20" s="119"/>
      <c r="B20" s="2"/>
      <c r="C20" s="2"/>
      <c r="D20" s="15"/>
      <c r="E20" s="14"/>
      <c r="F20" s="11"/>
      <c r="G20" s="8"/>
    </row>
    <row r="21" spans="1:7" x14ac:dyDescent="0.15">
      <c r="A21" s="119"/>
      <c r="B21" s="2"/>
      <c r="C21" s="2"/>
      <c r="D21" s="15"/>
      <c r="E21" s="14"/>
      <c r="F21" s="11"/>
      <c r="G21" s="8"/>
    </row>
    <row r="22" spans="1:7" x14ac:dyDescent="0.15">
      <c r="A22" s="119"/>
      <c r="B22" s="2"/>
      <c r="C22" s="2"/>
      <c r="D22" s="15"/>
      <c r="E22" s="14"/>
      <c r="F22" s="11"/>
      <c r="G22" s="8"/>
    </row>
    <row r="23" spans="1:7" x14ac:dyDescent="0.15">
      <c r="A23" s="119"/>
      <c r="B23" s="2"/>
      <c r="C23" s="2"/>
      <c r="D23" s="9"/>
      <c r="E23" s="13"/>
      <c r="F23" s="11"/>
      <c r="G23" s="8"/>
    </row>
    <row r="24" spans="1:7" x14ac:dyDescent="0.15">
      <c r="A24" s="119"/>
      <c r="B24" s="2"/>
      <c r="C24" s="2"/>
      <c r="D24" s="9"/>
      <c r="E24" s="13"/>
      <c r="F24" s="11"/>
      <c r="G24" s="8"/>
    </row>
    <row r="25" spans="1:7" x14ac:dyDescent="0.15">
      <c r="A25" s="120"/>
      <c r="B25" s="2"/>
      <c r="C25" s="2"/>
      <c r="D25" s="9"/>
      <c r="E25" s="13"/>
      <c r="F25" s="11"/>
      <c r="G25" s="8"/>
    </row>
    <row r="26" spans="1:7" x14ac:dyDescent="0.15">
      <c r="A26" s="86" t="s">
        <v>13</v>
      </c>
      <c r="B26" s="87"/>
      <c r="C26" s="87"/>
      <c r="D26" s="87"/>
      <c r="E26" s="87"/>
      <c r="F26" s="88"/>
      <c r="G26" s="8">
        <f>SUM(G18:G25)</f>
        <v>900000</v>
      </c>
    </row>
    <row r="27" spans="1:7" ht="24" x14ac:dyDescent="0.15">
      <c r="A27" s="63" t="s">
        <v>1</v>
      </c>
      <c r="B27" s="63" t="s">
        <v>59</v>
      </c>
      <c r="C27" s="130" t="s">
        <v>60</v>
      </c>
      <c r="D27" s="131"/>
      <c r="E27" s="132"/>
      <c r="F27" s="68" t="s">
        <v>61</v>
      </c>
      <c r="G27" s="67" t="s">
        <v>57</v>
      </c>
    </row>
    <row r="28" spans="1:7" ht="13.5" customHeight="1" x14ac:dyDescent="0.15">
      <c r="A28" s="118" t="s">
        <v>226</v>
      </c>
      <c r="B28" s="56">
        <v>30</v>
      </c>
      <c r="C28" s="112">
        <v>44015</v>
      </c>
      <c r="D28" s="113"/>
      <c r="E28" s="114"/>
      <c r="F28" s="8">
        <v>131</v>
      </c>
      <c r="G28" s="8">
        <f>B28*F28</f>
        <v>3930</v>
      </c>
    </row>
    <row r="29" spans="1:7" ht="13.5" customHeight="1" x14ac:dyDescent="0.15">
      <c r="A29" s="119"/>
      <c r="B29" s="56">
        <v>40</v>
      </c>
      <c r="C29" s="112">
        <v>44022</v>
      </c>
      <c r="D29" s="113"/>
      <c r="E29" s="114"/>
      <c r="F29" s="8">
        <v>136</v>
      </c>
      <c r="G29" s="8">
        <f>B29*F29</f>
        <v>5440</v>
      </c>
    </row>
    <row r="30" spans="1:7" ht="13.5" customHeight="1" x14ac:dyDescent="0.15">
      <c r="A30" s="119"/>
      <c r="B30" s="56">
        <v>40</v>
      </c>
      <c r="C30" s="112">
        <v>44028</v>
      </c>
      <c r="D30" s="113"/>
      <c r="E30" s="114"/>
      <c r="F30" s="8">
        <v>136</v>
      </c>
      <c r="G30" s="8">
        <f>B30*F30</f>
        <v>5440</v>
      </c>
    </row>
    <row r="31" spans="1:7" ht="13.5" customHeight="1" x14ac:dyDescent="0.15">
      <c r="A31" s="119"/>
      <c r="B31" s="2"/>
      <c r="C31" s="112"/>
      <c r="D31" s="113"/>
      <c r="E31" s="114"/>
      <c r="F31" s="8"/>
      <c r="G31" s="8"/>
    </row>
    <row r="32" spans="1:7" ht="13.5" customHeight="1" x14ac:dyDescent="0.15">
      <c r="A32" s="119"/>
      <c r="B32" s="2"/>
      <c r="C32" s="112"/>
      <c r="D32" s="113"/>
      <c r="E32" s="114"/>
      <c r="F32" s="8"/>
      <c r="G32" s="8"/>
    </row>
    <row r="33" spans="1:7" ht="13.5" customHeight="1" x14ac:dyDescent="0.15">
      <c r="A33" s="119"/>
      <c r="B33" s="2"/>
      <c r="C33" s="112"/>
      <c r="D33" s="113"/>
      <c r="E33" s="114"/>
      <c r="F33" s="8"/>
      <c r="G33" s="8"/>
    </row>
    <row r="34" spans="1:7" ht="13.5" customHeight="1" x14ac:dyDescent="0.15">
      <c r="A34" s="119"/>
      <c r="B34" s="2"/>
      <c r="C34" s="112"/>
      <c r="D34" s="113"/>
      <c r="E34" s="114"/>
      <c r="F34" s="8"/>
      <c r="G34" s="8"/>
    </row>
    <row r="35" spans="1:7" ht="13.5" customHeight="1" x14ac:dyDescent="0.15">
      <c r="A35" s="119"/>
      <c r="B35" s="2"/>
      <c r="C35" s="112"/>
      <c r="D35" s="113"/>
      <c r="E35" s="114"/>
      <c r="F35" s="8"/>
      <c r="G35" s="8"/>
    </row>
    <row r="36" spans="1:7" ht="13.5" customHeight="1" x14ac:dyDescent="0.15">
      <c r="A36" s="119"/>
      <c r="B36" s="2"/>
      <c r="C36" s="112"/>
      <c r="D36" s="113"/>
      <c r="E36" s="114"/>
      <c r="F36" s="8"/>
      <c r="G36" s="8"/>
    </row>
    <row r="37" spans="1:7" x14ac:dyDescent="0.15">
      <c r="A37" s="119"/>
      <c r="B37" s="2"/>
      <c r="C37" s="86"/>
      <c r="D37" s="87"/>
      <c r="E37" s="88"/>
      <c r="F37" s="8"/>
      <c r="G37" s="8"/>
    </row>
    <row r="38" spans="1:7" x14ac:dyDescent="0.15">
      <c r="A38" s="120"/>
      <c r="B38" s="2"/>
      <c r="C38" s="86"/>
      <c r="D38" s="87"/>
      <c r="E38" s="88"/>
      <c r="F38" s="8"/>
      <c r="G38" s="8"/>
    </row>
    <row r="39" spans="1:7" x14ac:dyDescent="0.15">
      <c r="A39" s="86" t="s">
        <v>13</v>
      </c>
      <c r="B39" s="87"/>
      <c r="C39" s="87"/>
      <c r="D39" s="87"/>
      <c r="E39" s="87"/>
      <c r="F39" s="88"/>
      <c r="G39" s="8">
        <f>SUM(G28:G38)</f>
        <v>14810</v>
      </c>
    </row>
    <row r="40" spans="1:7" ht="24" x14ac:dyDescent="0.15">
      <c r="A40" s="63" t="s">
        <v>1</v>
      </c>
      <c r="B40" s="63" t="s">
        <v>67</v>
      </c>
      <c r="C40" s="63" t="s">
        <v>88</v>
      </c>
      <c r="D40" s="63" t="s">
        <v>89</v>
      </c>
      <c r="E40" s="67" t="s">
        <v>68</v>
      </c>
      <c r="F40" s="68" t="s">
        <v>69</v>
      </c>
      <c r="G40" s="63" t="s">
        <v>57</v>
      </c>
    </row>
    <row r="41" spans="1:7" x14ac:dyDescent="0.15">
      <c r="A41" s="127" t="s">
        <v>64</v>
      </c>
      <c r="B41" s="10">
        <v>44013</v>
      </c>
      <c r="C41" s="10" t="s">
        <v>90</v>
      </c>
      <c r="D41" s="13" t="s">
        <v>94</v>
      </c>
      <c r="E41" s="13" t="s">
        <v>70</v>
      </c>
      <c r="F41" s="16">
        <v>1440</v>
      </c>
      <c r="G41" s="8">
        <f>F41</f>
        <v>1440</v>
      </c>
    </row>
    <row r="42" spans="1:7" x14ac:dyDescent="0.15">
      <c r="A42" s="128"/>
      <c r="B42" s="10">
        <v>44013</v>
      </c>
      <c r="C42" s="10" t="s">
        <v>91</v>
      </c>
      <c r="D42" s="13" t="s">
        <v>95</v>
      </c>
      <c r="E42" s="13" t="s">
        <v>70</v>
      </c>
      <c r="F42" s="16">
        <v>1440</v>
      </c>
      <c r="G42" s="8">
        <f>F42</f>
        <v>1440</v>
      </c>
    </row>
    <row r="43" spans="1:7" x14ac:dyDescent="0.15">
      <c r="A43" s="128"/>
      <c r="B43" s="10">
        <v>44015</v>
      </c>
      <c r="C43" s="10" t="s">
        <v>92</v>
      </c>
      <c r="D43" s="13" t="s">
        <v>94</v>
      </c>
      <c r="E43" s="13" t="s">
        <v>225</v>
      </c>
      <c r="F43" s="16">
        <v>1390</v>
      </c>
      <c r="G43" s="8">
        <f>F43</f>
        <v>1390</v>
      </c>
    </row>
    <row r="44" spans="1:7" x14ac:dyDescent="0.15">
      <c r="A44" s="128"/>
      <c r="B44" s="10">
        <v>44015</v>
      </c>
      <c r="C44" s="10" t="s">
        <v>93</v>
      </c>
      <c r="D44" s="13" t="s">
        <v>95</v>
      </c>
      <c r="E44" s="13" t="s">
        <v>225</v>
      </c>
      <c r="F44" s="16">
        <v>1390</v>
      </c>
      <c r="G44" s="8">
        <f>F44</f>
        <v>1390</v>
      </c>
    </row>
    <row r="45" spans="1:7" x14ac:dyDescent="0.15">
      <c r="A45" s="128"/>
      <c r="B45" s="10"/>
      <c r="C45" s="10"/>
      <c r="D45" s="13"/>
      <c r="E45" s="13"/>
      <c r="F45" s="16"/>
      <c r="G45" s="8"/>
    </row>
    <row r="46" spans="1:7" x14ac:dyDescent="0.15">
      <c r="A46" s="128"/>
      <c r="B46" s="10"/>
      <c r="C46" s="10"/>
      <c r="D46" s="13"/>
      <c r="E46" s="13"/>
      <c r="F46" s="16"/>
      <c r="G46" s="8"/>
    </row>
    <row r="47" spans="1:7" x14ac:dyDescent="0.15">
      <c r="A47" s="128"/>
      <c r="B47" s="10"/>
      <c r="C47" s="10"/>
      <c r="D47" s="13"/>
      <c r="E47" s="13"/>
      <c r="F47" s="16"/>
      <c r="G47" s="8"/>
    </row>
    <row r="48" spans="1:7" x14ac:dyDescent="0.15">
      <c r="A48" s="128"/>
      <c r="B48" s="10"/>
      <c r="C48" s="10"/>
      <c r="D48" s="13"/>
      <c r="E48" s="13"/>
      <c r="F48" s="16"/>
      <c r="G48" s="8"/>
    </row>
    <row r="49" spans="1:8" x14ac:dyDescent="0.15">
      <c r="A49" s="128"/>
      <c r="B49" s="10"/>
      <c r="C49" s="10"/>
      <c r="D49" s="13"/>
      <c r="E49" s="13"/>
      <c r="F49" s="16"/>
      <c r="G49" s="8"/>
    </row>
    <row r="50" spans="1:8" x14ac:dyDescent="0.15">
      <c r="A50" s="128"/>
      <c r="B50" s="10"/>
      <c r="C50" s="10"/>
      <c r="D50" s="13"/>
      <c r="E50" s="13"/>
      <c r="F50" s="16"/>
      <c r="G50" s="8"/>
    </row>
    <row r="51" spans="1:8" x14ac:dyDescent="0.15">
      <c r="A51" s="128"/>
      <c r="B51" s="10"/>
      <c r="C51" s="10"/>
      <c r="D51" s="13"/>
      <c r="E51" s="13"/>
      <c r="F51" s="16"/>
      <c r="G51" s="8"/>
    </row>
    <row r="52" spans="1:8" x14ac:dyDescent="0.15">
      <c r="A52" s="129"/>
      <c r="B52" s="2"/>
      <c r="C52" s="2"/>
      <c r="D52" s="2"/>
      <c r="E52" s="2"/>
      <c r="F52" s="8"/>
      <c r="G52" s="8"/>
    </row>
    <row r="53" spans="1:8" x14ac:dyDescent="0.15">
      <c r="A53" s="86" t="s">
        <v>13</v>
      </c>
      <c r="B53" s="87"/>
      <c r="C53" s="87"/>
      <c r="D53" s="87"/>
      <c r="E53" s="87"/>
      <c r="F53" s="88"/>
      <c r="G53" s="8">
        <f>SUM(G41:G52)</f>
        <v>5660</v>
      </c>
    </row>
    <row r="54" spans="1:8" x14ac:dyDescent="0.15">
      <c r="A54" s="86" t="s">
        <v>17</v>
      </c>
      <c r="B54" s="87"/>
      <c r="C54" s="87"/>
      <c r="D54" s="87"/>
      <c r="E54" s="87"/>
      <c r="F54" s="88"/>
      <c r="G54" s="8">
        <f>G16+G26+G39+G53</f>
        <v>940470</v>
      </c>
    </row>
    <row r="55" spans="1:8" x14ac:dyDescent="0.15">
      <c r="A55" s="1" t="s">
        <v>35</v>
      </c>
      <c r="F55" s="4"/>
      <c r="G55" s="4"/>
    </row>
    <row r="56" spans="1:8" x14ac:dyDescent="0.15">
      <c r="F56" s="4"/>
      <c r="G56" s="4"/>
    </row>
    <row r="57" spans="1:8" x14ac:dyDescent="0.15">
      <c r="A57" s="1" t="s">
        <v>255</v>
      </c>
      <c r="F57" s="4"/>
      <c r="G57" s="4"/>
    </row>
    <row r="58" spans="1:8" x14ac:dyDescent="0.15">
      <c r="A58" s="1" t="s">
        <v>295</v>
      </c>
      <c r="F58" s="4"/>
      <c r="G58" s="4"/>
    </row>
    <row r="59" spans="1:8" x14ac:dyDescent="0.15">
      <c r="A59" s="1" t="s">
        <v>296</v>
      </c>
      <c r="F59" s="4"/>
      <c r="G59" s="4"/>
    </row>
    <row r="60" spans="1:8" x14ac:dyDescent="0.15">
      <c r="A60" s="1" t="s">
        <v>381</v>
      </c>
      <c r="F60" s="4"/>
      <c r="G60" s="4"/>
    </row>
    <row r="61" spans="1:8" x14ac:dyDescent="0.15">
      <c r="A61" s="1" t="s">
        <v>380</v>
      </c>
      <c r="F61" s="4"/>
      <c r="G61" s="4"/>
    </row>
    <row r="62" spans="1:8" x14ac:dyDescent="0.15">
      <c r="F62" s="4"/>
      <c r="G62" s="4"/>
    </row>
    <row r="63" spans="1:8" x14ac:dyDescent="0.15">
      <c r="A63" s="1" t="s">
        <v>358</v>
      </c>
      <c r="G63" s="4"/>
      <c r="H63" s="4"/>
    </row>
    <row r="64" spans="1:8" x14ac:dyDescent="0.15">
      <c r="A64" s="1" t="s">
        <v>359</v>
      </c>
      <c r="G64" s="4"/>
      <c r="H64" s="4"/>
    </row>
    <row r="65" spans="1:8" x14ac:dyDescent="0.15">
      <c r="A65" s="1" t="s">
        <v>357</v>
      </c>
      <c r="G65" s="4"/>
      <c r="H65" s="4"/>
    </row>
    <row r="66" spans="1:8" x14ac:dyDescent="0.15">
      <c r="A66" s="76"/>
      <c r="B66" s="77"/>
      <c r="C66" s="77"/>
      <c r="D66" s="77"/>
      <c r="E66" s="77"/>
      <c r="F66" s="77"/>
      <c r="G66" s="79"/>
      <c r="H66" s="6"/>
    </row>
    <row r="67" spans="1:8" x14ac:dyDescent="0.15">
      <c r="A67" s="80"/>
      <c r="B67" s="5"/>
      <c r="C67" s="5"/>
      <c r="D67" s="5"/>
      <c r="E67" s="5"/>
      <c r="F67" s="5"/>
      <c r="G67" s="81"/>
      <c r="H67" s="6"/>
    </row>
    <row r="68" spans="1:8" x14ac:dyDescent="0.15">
      <c r="A68" s="80"/>
      <c r="B68" s="5"/>
      <c r="C68" s="5"/>
      <c r="D68" s="5"/>
      <c r="E68" s="5"/>
      <c r="F68" s="5"/>
      <c r="G68" s="81"/>
      <c r="H68" s="6"/>
    </row>
    <row r="69" spans="1:8" x14ac:dyDescent="0.15">
      <c r="A69" s="82"/>
      <c r="B69" s="7"/>
      <c r="C69" s="7"/>
      <c r="D69" s="7"/>
      <c r="E69" s="7"/>
      <c r="F69" s="7"/>
      <c r="G69" s="84"/>
      <c r="H69" s="6"/>
    </row>
    <row r="70" spans="1:8" x14ac:dyDescent="0.15">
      <c r="A70" s="1" t="s">
        <v>360</v>
      </c>
      <c r="G70" s="4"/>
      <c r="H70" s="4"/>
    </row>
    <row r="71" spans="1:8" x14ac:dyDescent="0.15">
      <c r="A71" s="1" t="s">
        <v>367</v>
      </c>
      <c r="G71" s="4"/>
      <c r="H71" s="4"/>
    </row>
    <row r="72" spans="1:8" x14ac:dyDescent="0.15">
      <c r="A72" s="1" t="s">
        <v>368</v>
      </c>
      <c r="G72" s="4"/>
      <c r="H72" s="4"/>
    </row>
    <row r="73" spans="1:8" x14ac:dyDescent="0.15">
      <c r="A73" s="1" t="s">
        <v>369</v>
      </c>
      <c r="G73" s="4"/>
      <c r="H73" s="4"/>
    </row>
    <row r="74" spans="1:8" x14ac:dyDescent="0.15">
      <c r="A74" s="1" t="s">
        <v>363</v>
      </c>
      <c r="F74" s="4"/>
      <c r="G74" s="4"/>
    </row>
    <row r="75" spans="1:8" x14ac:dyDescent="0.15">
      <c r="A75" s="1" t="s">
        <v>362</v>
      </c>
      <c r="F75" s="4"/>
      <c r="G75" s="4"/>
    </row>
    <row r="76" spans="1:8" x14ac:dyDescent="0.15">
      <c r="F76" s="4"/>
      <c r="G76" s="4"/>
    </row>
    <row r="77" spans="1:8" x14ac:dyDescent="0.15">
      <c r="F77" s="4"/>
      <c r="G77" s="4"/>
    </row>
    <row r="78" spans="1:8" x14ac:dyDescent="0.15">
      <c r="F78" s="4"/>
      <c r="G78" s="4"/>
    </row>
    <row r="79" spans="1:8" x14ac:dyDescent="0.15">
      <c r="F79" s="4"/>
      <c r="G79" s="4"/>
    </row>
    <row r="80" spans="1:8" x14ac:dyDescent="0.15">
      <c r="F80" s="4"/>
      <c r="G80" s="4"/>
    </row>
    <row r="81" spans="6:7" x14ac:dyDescent="0.15">
      <c r="F81" s="4"/>
      <c r="G81" s="4"/>
    </row>
    <row r="82" spans="6:7" x14ac:dyDescent="0.15">
      <c r="F82" s="4"/>
      <c r="G82" s="4"/>
    </row>
    <row r="83" spans="6:7" x14ac:dyDescent="0.15">
      <c r="F83" s="4"/>
      <c r="G83" s="4"/>
    </row>
    <row r="84" spans="6:7" x14ac:dyDescent="0.15">
      <c r="F84" s="4"/>
      <c r="G84" s="4"/>
    </row>
    <row r="85" spans="6:7" x14ac:dyDescent="0.15">
      <c r="F85" s="4"/>
      <c r="G85" s="4"/>
    </row>
    <row r="86" spans="6:7" x14ac:dyDescent="0.15">
      <c r="F86" s="4"/>
      <c r="G86" s="4"/>
    </row>
    <row r="87" spans="6:7" x14ac:dyDescent="0.15">
      <c r="F87" s="4"/>
      <c r="G87" s="4"/>
    </row>
    <row r="88" spans="6:7" x14ac:dyDescent="0.15">
      <c r="F88" s="4"/>
      <c r="G88" s="4"/>
    </row>
    <row r="89" spans="6:7" x14ac:dyDescent="0.15">
      <c r="F89" s="4"/>
      <c r="G89" s="4"/>
    </row>
    <row r="90" spans="6:7" x14ac:dyDescent="0.15">
      <c r="F90" s="4"/>
      <c r="G90" s="4"/>
    </row>
    <row r="91" spans="6:7" x14ac:dyDescent="0.15">
      <c r="F91" s="4"/>
      <c r="G91" s="4"/>
    </row>
    <row r="92" spans="6:7" x14ac:dyDescent="0.15">
      <c r="F92" s="4"/>
      <c r="G92" s="4"/>
    </row>
    <row r="93" spans="6:7" x14ac:dyDescent="0.15">
      <c r="F93" s="4"/>
      <c r="G93" s="4"/>
    </row>
    <row r="94" spans="6:7" x14ac:dyDescent="0.15">
      <c r="F94" s="4"/>
      <c r="G94" s="4"/>
    </row>
    <row r="95" spans="6:7" x14ac:dyDescent="0.15">
      <c r="F95" s="4"/>
      <c r="G95" s="4"/>
    </row>
    <row r="96" spans="6:7" x14ac:dyDescent="0.15">
      <c r="F96" s="4"/>
      <c r="G96" s="4"/>
    </row>
    <row r="97" spans="6:7" x14ac:dyDescent="0.15">
      <c r="F97" s="4"/>
      <c r="G97" s="4"/>
    </row>
    <row r="98" spans="6:7" x14ac:dyDescent="0.15">
      <c r="F98" s="4"/>
      <c r="G98" s="4"/>
    </row>
    <row r="99" spans="6:7" x14ac:dyDescent="0.15">
      <c r="F99" s="4"/>
      <c r="G99" s="4"/>
    </row>
    <row r="100" spans="6:7" x14ac:dyDescent="0.15">
      <c r="F100" s="4"/>
      <c r="G100" s="4"/>
    </row>
    <row r="101" spans="6:7" x14ac:dyDescent="0.15">
      <c r="F101" s="4"/>
      <c r="G101" s="4"/>
    </row>
    <row r="102" spans="6:7" x14ac:dyDescent="0.15">
      <c r="F102" s="4"/>
      <c r="G102" s="4"/>
    </row>
    <row r="103" spans="6:7" x14ac:dyDescent="0.15">
      <c r="F103" s="4"/>
      <c r="G103" s="4"/>
    </row>
    <row r="104" spans="6:7" x14ac:dyDescent="0.15">
      <c r="F104" s="4"/>
      <c r="G104" s="4"/>
    </row>
    <row r="105" spans="6:7" x14ac:dyDescent="0.15">
      <c r="F105" s="4"/>
      <c r="G105" s="4"/>
    </row>
    <row r="106" spans="6:7" x14ac:dyDescent="0.15">
      <c r="F106" s="4"/>
      <c r="G106" s="4"/>
    </row>
    <row r="107" spans="6:7" x14ac:dyDescent="0.15">
      <c r="F107" s="4"/>
      <c r="G107" s="4"/>
    </row>
    <row r="108" spans="6:7" x14ac:dyDescent="0.15">
      <c r="F108" s="4"/>
      <c r="G108" s="4"/>
    </row>
    <row r="109" spans="6:7" x14ac:dyDescent="0.15">
      <c r="F109" s="4"/>
      <c r="G109" s="4"/>
    </row>
    <row r="110" spans="6:7" x14ac:dyDescent="0.15">
      <c r="F110" s="4"/>
      <c r="G110" s="4"/>
    </row>
    <row r="111" spans="6:7" x14ac:dyDescent="0.15">
      <c r="F111" s="4"/>
      <c r="G111" s="4"/>
    </row>
    <row r="112" spans="6:7" x14ac:dyDescent="0.15">
      <c r="F112" s="4"/>
      <c r="G112" s="4"/>
    </row>
    <row r="113" spans="6:7" x14ac:dyDescent="0.15">
      <c r="F113" s="4"/>
      <c r="G113" s="4"/>
    </row>
    <row r="114" spans="6:7" x14ac:dyDescent="0.15">
      <c r="F114" s="4"/>
      <c r="G114" s="4"/>
    </row>
    <row r="115" spans="6:7" x14ac:dyDescent="0.15">
      <c r="F115" s="4"/>
      <c r="G115" s="4"/>
    </row>
    <row r="116" spans="6:7" x14ac:dyDescent="0.15">
      <c r="F116" s="4"/>
      <c r="G116" s="4"/>
    </row>
    <row r="117" spans="6:7" x14ac:dyDescent="0.15">
      <c r="F117" s="4"/>
      <c r="G117" s="4"/>
    </row>
    <row r="118" spans="6:7" x14ac:dyDescent="0.15">
      <c r="F118" s="4"/>
      <c r="G118" s="4"/>
    </row>
    <row r="119" spans="6:7" x14ac:dyDescent="0.15">
      <c r="F119" s="4"/>
      <c r="G119" s="4"/>
    </row>
    <row r="120" spans="6:7" x14ac:dyDescent="0.15">
      <c r="F120" s="4"/>
      <c r="G120" s="4"/>
    </row>
    <row r="121" spans="6:7" x14ac:dyDescent="0.15">
      <c r="F121" s="4"/>
      <c r="G121" s="4"/>
    </row>
    <row r="122" spans="6:7" x14ac:dyDescent="0.15">
      <c r="F122" s="4"/>
      <c r="G122" s="4"/>
    </row>
    <row r="123" spans="6:7" x14ac:dyDescent="0.15">
      <c r="F123" s="4"/>
      <c r="G123" s="4"/>
    </row>
    <row r="124" spans="6:7" x14ac:dyDescent="0.15">
      <c r="F124" s="4"/>
      <c r="G124" s="4"/>
    </row>
    <row r="125" spans="6:7" x14ac:dyDescent="0.15">
      <c r="F125" s="4"/>
      <c r="G125" s="4"/>
    </row>
    <row r="126" spans="6:7" x14ac:dyDescent="0.15">
      <c r="F126" s="4"/>
      <c r="G126" s="4"/>
    </row>
    <row r="127" spans="6:7" x14ac:dyDescent="0.15">
      <c r="F127" s="4"/>
      <c r="G127" s="4"/>
    </row>
    <row r="128" spans="6:7" x14ac:dyDescent="0.15">
      <c r="F128" s="4"/>
      <c r="G128" s="4"/>
    </row>
    <row r="129" spans="1:7" x14ac:dyDescent="0.15">
      <c r="F129" s="4"/>
      <c r="G129" s="4"/>
    </row>
    <row r="130" spans="1:7" x14ac:dyDescent="0.15">
      <c r="F130" s="4"/>
      <c r="G130" s="4"/>
    </row>
    <row r="131" spans="1:7" x14ac:dyDescent="0.15">
      <c r="F131" s="4"/>
      <c r="G131" s="4"/>
    </row>
    <row r="132" spans="1:7" ht="12.75" thickBot="1" x14ac:dyDescent="0.2">
      <c r="A132" s="1" t="s">
        <v>174</v>
      </c>
      <c r="F132" s="4"/>
      <c r="G132" s="4"/>
    </row>
    <row r="133" spans="1:7" x14ac:dyDescent="0.15">
      <c r="B133" s="108" t="s">
        <v>175</v>
      </c>
      <c r="C133" s="109"/>
      <c r="D133" s="109"/>
      <c r="E133" s="109"/>
      <c r="F133" s="110"/>
      <c r="G133" s="4"/>
    </row>
    <row r="134" spans="1:7" x14ac:dyDescent="0.15">
      <c r="B134" s="37" t="s">
        <v>186</v>
      </c>
      <c r="C134" s="38" t="s">
        <v>187</v>
      </c>
      <c r="D134" s="38"/>
      <c r="E134" s="39" t="s">
        <v>190</v>
      </c>
      <c r="F134" s="40" t="s">
        <v>191</v>
      </c>
      <c r="G134" s="4"/>
    </row>
    <row r="135" spans="1:7" x14ac:dyDescent="0.15">
      <c r="B135" s="20" t="s">
        <v>176</v>
      </c>
      <c r="C135" s="5" t="s">
        <v>177</v>
      </c>
      <c r="D135" s="5"/>
      <c r="E135" s="5" t="s">
        <v>181</v>
      </c>
      <c r="F135" s="28" t="s">
        <v>184</v>
      </c>
      <c r="G135" s="4"/>
    </row>
    <row r="136" spans="1:7" x14ac:dyDescent="0.15">
      <c r="B136" s="20" t="s">
        <v>178</v>
      </c>
      <c r="C136" s="5" t="s">
        <v>177</v>
      </c>
      <c r="D136" s="5"/>
      <c r="E136" s="5"/>
      <c r="F136" s="21" t="s">
        <v>185</v>
      </c>
      <c r="G136" s="4"/>
    </row>
    <row r="137" spans="1:7" x14ac:dyDescent="0.15">
      <c r="B137" s="20" t="s">
        <v>179</v>
      </c>
      <c r="C137" s="5" t="s">
        <v>180</v>
      </c>
      <c r="D137" s="5"/>
      <c r="E137" s="5" t="s">
        <v>228</v>
      </c>
      <c r="F137" s="21" t="s">
        <v>303</v>
      </c>
      <c r="G137" s="4"/>
    </row>
    <row r="138" spans="1:7" ht="12.75" thickBot="1" x14ac:dyDescent="0.2">
      <c r="B138" s="23" t="s">
        <v>226</v>
      </c>
      <c r="C138" s="24" t="s">
        <v>227</v>
      </c>
      <c r="D138" s="24"/>
      <c r="E138" s="24" t="s">
        <v>182</v>
      </c>
      <c r="F138" s="30" t="s">
        <v>183</v>
      </c>
      <c r="G138" s="4"/>
    </row>
    <row r="139" spans="1:7" ht="12.75" thickBot="1" x14ac:dyDescent="0.2">
      <c r="B139" s="1" t="s">
        <v>231</v>
      </c>
      <c r="F139" s="4"/>
      <c r="G139" s="4"/>
    </row>
    <row r="140" spans="1:7" x14ac:dyDescent="0.15">
      <c r="B140" s="108" t="s">
        <v>188</v>
      </c>
      <c r="C140" s="109"/>
      <c r="D140" s="109"/>
      <c r="E140" s="109"/>
      <c r="F140" s="110"/>
      <c r="G140" s="4"/>
    </row>
    <row r="141" spans="1:7" x14ac:dyDescent="0.15">
      <c r="B141" s="20" t="s">
        <v>189</v>
      </c>
      <c r="C141" s="5" t="s">
        <v>187</v>
      </c>
      <c r="D141" s="5"/>
      <c r="E141" s="5"/>
      <c r="F141" s="28"/>
      <c r="G141" s="4"/>
    </row>
    <row r="142" spans="1:7" x14ac:dyDescent="0.15">
      <c r="B142" s="20" t="s">
        <v>192</v>
      </c>
      <c r="C142" s="5"/>
      <c r="D142" s="5"/>
      <c r="E142" s="5"/>
      <c r="F142" s="28"/>
      <c r="G142" s="4"/>
    </row>
    <row r="143" spans="1:7" ht="12.75" thickBot="1" x14ac:dyDescent="0.2">
      <c r="B143" s="23"/>
      <c r="C143" s="24"/>
      <c r="D143" s="24"/>
      <c r="E143" s="24"/>
      <c r="F143" s="30"/>
      <c r="G143" s="4"/>
    </row>
    <row r="144" spans="1:7" x14ac:dyDescent="0.15">
      <c r="F144" s="4"/>
      <c r="G144" s="4"/>
    </row>
    <row r="145" spans="1:7" ht="12.75" thickBot="1" x14ac:dyDescent="0.2">
      <c r="A145" s="1" t="s">
        <v>193</v>
      </c>
      <c r="F145" s="4"/>
      <c r="G145" s="4"/>
    </row>
    <row r="146" spans="1:7" x14ac:dyDescent="0.15">
      <c r="B146" s="108" t="s">
        <v>194</v>
      </c>
      <c r="C146" s="109"/>
      <c r="D146" s="109"/>
      <c r="E146" s="109"/>
      <c r="F146" s="110"/>
      <c r="G146" s="4"/>
    </row>
    <row r="147" spans="1:7" x14ac:dyDescent="0.15">
      <c r="B147" s="20" t="s">
        <v>195</v>
      </c>
      <c r="C147" s="5"/>
      <c r="D147" s="5"/>
      <c r="E147" s="5"/>
      <c r="F147" s="28"/>
      <c r="G147" s="4"/>
    </row>
    <row r="148" spans="1:7" x14ac:dyDescent="0.15">
      <c r="B148" s="20" t="s">
        <v>196</v>
      </c>
      <c r="C148" s="5"/>
      <c r="D148" s="5"/>
      <c r="E148" s="5"/>
      <c r="F148" s="28"/>
      <c r="G148" s="4"/>
    </row>
    <row r="149" spans="1:7" x14ac:dyDescent="0.15">
      <c r="B149" s="20" t="s">
        <v>197</v>
      </c>
      <c r="C149" s="5"/>
      <c r="D149" s="5"/>
      <c r="E149" s="5"/>
      <c r="F149" s="28"/>
      <c r="G149" s="4"/>
    </row>
    <row r="150" spans="1:7" x14ac:dyDescent="0.15">
      <c r="B150" s="20" t="s">
        <v>198</v>
      </c>
      <c r="C150" s="5"/>
      <c r="D150" s="5"/>
      <c r="E150" s="5"/>
      <c r="F150" s="28"/>
      <c r="G150" s="4"/>
    </row>
    <row r="151" spans="1:7" x14ac:dyDescent="0.15">
      <c r="B151" s="20" t="s">
        <v>199</v>
      </c>
      <c r="C151" s="5"/>
      <c r="D151" s="5"/>
      <c r="E151" s="5"/>
      <c r="F151" s="28"/>
      <c r="G151" s="4"/>
    </row>
    <row r="152" spans="1:7" x14ac:dyDescent="0.15">
      <c r="B152" s="20"/>
      <c r="C152" s="5"/>
      <c r="D152" s="5"/>
      <c r="E152" s="5"/>
      <c r="F152" s="28"/>
      <c r="G152" s="4"/>
    </row>
    <row r="153" spans="1:7" x14ac:dyDescent="0.15">
      <c r="B153" s="20" t="s">
        <v>200</v>
      </c>
      <c r="C153" s="5"/>
      <c r="D153" s="5"/>
      <c r="E153" s="5"/>
      <c r="F153" s="28"/>
      <c r="G153" s="4"/>
    </row>
    <row r="154" spans="1:7" x14ac:dyDescent="0.15">
      <c r="B154" s="20" t="s">
        <v>201</v>
      </c>
      <c r="C154" s="5"/>
      <c r="D154" s="5"/>
      <c r="E154" s="5"/>
      <c r="F154" s="28"/>
      <c r="G154" s="4"/>
    </row>
    <row r="155" spans="1:7" x14ac:dyDescent="0.15">
      <c r="B155" s="20"/>
      <c r="C155" s="5"/>
      <c r="D155" s="5"/>
      <c r="E155" s="5"/>
      <c r="F155" s="28"/>
      <c r="G155" s="4"/>
    </row>
    <row r="156" spans="1:7" x14ac:dyDescent="0.15">
      <c r="B156" s="20" t="s">
        <v>202</v>
      </c>
      <c r="C156" s="5"/>
      <c r="D156" s="5"/>
      <c r="E156" s="5"/>
      <c r="F156" s="28"/>
      <c r="G156" s="4"/>
    </row>
    <row r="157" spans="1:7" x14ac:dyDescent="0.15">
      <c r="B157" s="20" t="s">
        <v>203</v>
      </c>
      <c r="C157" s="5"/>
      <c r="D157" s="5"/>
      <c r="E157" s="5"/>
      <c r="F157" s="28"/>
      <c r="G157" s="4"/>
    </row>
    <row r="158" spans="1:7" x14ac:dyDescent="0.15">
      <c r="B158" s="20"/>
      <c r="C158" s="5"/>
      <c r="D158" s="5" t="s">
        <v>204</v>
      </c>
      <c r="E158" s="5" t="s">
        <v>206</v>
      </c>
      <c r="F158" s="28"/>
      <c r="G158" s="4"/>
    </row>
    <row r="159" spans="1:7" ht="12.75" thickBot="1" x14ac:dyDescent="0.2">
      <c r="B159" s="23"/>
      <c r="C159" s="24"/>
      <c r="D159" s="24" t="s">
        <v>205</v>
      </c>
      <c r="E159" s="24" t="s">
        <v>207</v>
      </c>
      <c r="F159" s="30"/>
      <c r="G159" s="4"/>
    </row>
    <row r="160" spans="1:7" x14ac:dyDescent="0.15">
      <c r="B160" s="5" t="s">
        <v>297</v>
      </c>
      <c r="C160" s="5"/>
      <c r="D160" s="5"/>
      <c r="E160" s="5"/>
      <c r="F160" s="6"/>
      <c r="G160" s="4"/>
    </row>
    <row r="161" spans="1:7" x14ac:dyDescent="0.15">
      <c r="F161" s="4"/>
      <c r="G161" s="4"/>
    </row>
    <row r="162" spans="1:7" ht="12.75" thickBot="1" x14ac:dyDescent="0.2">
      <c r="A162" s="1" t="s">
        <v>208</v>
      </c>
      <c r="F162" s="4"/>
      <c r="G162" s="4"/>
    </row>
    <row r="163" spans="1:7" x14ac:dyDescent="0.15">
      <c r="B163" s="108" t="s">
        <v>379</v>
      </c>
      <c r="C163" s="109"/>
      <c r="D163" s="109"/>
      <c r="E163" s="109"/>
      <c r="F163" s="110"/>
      <c r="G163" s="4"/>
    </row>
    <row r="164" spans="1:7" x14ac:dyDescent="0.15">
      <c r="B164" s="20"/>
      <c r="C164" s="5"/>
      <c r="D164" s="5"/>
      <c r="E164" s="5" t="s">
        <v>216</v>
      </c>
      <c r="F164" s="28"/>
      <c r="G164" s="4"/>
    </row>
    <row r="165" spans="1:7" x14ac:dyDescent="0.15">
      <c r="B165" s="20" t="s">
        <v>298</v>
      </c>
      <c r="C165" s="5"/>
      <c r="D165" s="5"/>
      <c r="E165" s="5"/>
      <c r="F165" s="28"/>
      <c r="G165" s="4"/>
    </row>
    <row r="166" spans="1:7" x14ac:dyDescent="0.15">
      <c r="B166" s="20" t="s">
        <v>209</v>
      </c>
      <c r="C166" s="5"/>
      <c r="D166" s="5"/>
      <c r="E166" s="5"/>
      <c r="F166" s="28"/>
      <c r="G166" s="4"/>
    </row>
    <row r="167" spans="1:7" x14ac:dyDescent="0.15">
      <c r="B167" s="20" t="s">
        <v>210</v>
      </c>
      <c r="C167" s="5"/>
      <c r="D167" s="5"/>
      <c r="E167" s="5"/>
      <c r="F167" s="28"/>
      <c r="G167" s="4"/>
    </row>
    <row r="168" spans="1:7" x14ac:dyDescent="0.15">
      <c r="B168" s="20" t="s">
        <v>211</v>
      </c>
      <c r="C168" s="5" t="s">
        <v>212</v>
      </c>
      <c r="D168" s="5" t="s">
        <v>213</v>
      </c>
      <c r="E168" s="5" t="s">
        <v>214</v>
      </c>
      <c r="F168" s="28" t="s">
        <v>215</v>
      </c>
      <c r="G168" s="4"/>
    </row>
    <row r="169" spans="1:7" ht="12.75" thickBot="1" x14ac:dyDescent="0.2">
      <c r="B169" s="23">
        <v>30</v>
      </c>
      <c r="C169" s="24">
        <v>136</v>
      </c>
      <c r="D169" s="41">
        <v>4080</v>
      </c>
      <c r="E169" s="24">
        <f>D169*0.1</f>
        <v>408</v>
      </c>
      <c r="F169" s="30">
        <v>4488</v>
      </c>
      <c r="G169" s="4"/>
    </row>
    <row r="170" spans="1:7" x14ac:dyDescent="0.15">
      <c r="F170" s="4"/>
      <c r="G170" s="4"/>
    </row>
    <row r="171" spans="1:7" ht="12.75" thickBot="1" x14ac:dyDescent="0.2">
      <c r="A171" s="1" t="s">
        <v>217</v>
      </c>
      <c r="F171" s="4"/>
      <c r="G171" s="4"/>
    </row>
    <row r="172" spans="1:7" x14ac:dyDescent="0.15">
      <c r="B172" s="108" t="s">
        <v>379</v>
      </c>
      <c r="C172" s="109"/>
      <c r="D172" s="109"/>
      <c r="E172" s="109"/>
      <c r="F172" s="110"/>
      <c r="G172" s="4"/>
    </row>
    <row r="173" spans="1:7" x14ac:dyDescent="0.15">
      <c r="B173" s="20"/>
      <c r="C173" s="5" t="s">
        <v>222</v>
      </c>
      <c r="D173" s="5" t="s">
        <v>218</v>
      </c>
      <c r="E173" s="5"/>
      <c r="F173" s="28"/>
      <c r="G173" s="4"/>
    </row>
    <row r="174" spans="1:7" x14ac:dyDescent="0.15">
      <c r="B174" s="133" t="s">
        <v>220</v>
      </c>
      <c r="C174" s="134"/>
      <c r="D174" s="134"/>
      <c r="E174" s="134"/>
      <c r="F174" s="135"/>
      <c r="G174" s="4"/>
    </row>
    <row r="175" spans="1:7" x14ac:dyDescent="0.15">
      <c r="B175" s="20"/>
      <c r="C175" s="5" t="s">
        <v>223</v>
      </c>
      <c r="D175" s="38" t="s">
        <v>219</v>
      </c>
      <c r="E175" s="5"/>
      <c r="F175" s="28"/>
      <c r="G175" s="4"/>
    </row>
    <row r="176" spans="1:7" x14ac:dyDescent="0.15">
      <c r="B176" s="20"/>
      <c r="C176" s="5" t="s">
        <v>224</v>
      </c>
      <c r="D176" s="22">
        <v>1390</v>
      </c>
      <c r="E176" s="5" t="s">
        <v>221</v>
      </c>
      <c r="F176" s="21"/>
    </row>
    <row r="177" spans="2:6" ht="12.75" thickBot="1" x14ac:dyDescent="0.2">
      <c r="B177" s="23"/>
      <c r="C177" s="24"/>
      <c r="D177" s="24"/>
      <c r="E177" s="24"/>
      <c r="F177" s="25"/>
    </row>
    <row r="178" spans="2:6" x14ac:dyDescent="0.15">
      <c r="B178" s="1" t="s">
        <v>230</v>
      </c>
    </row>
  </sheetData>
  <mergeCells count="36">
    <mergeCell ref="B172:F172"/>
    <mergeCell ref="B174:F174"/>
    <mergeCell ref="A54:F54"/>
    <mergeCell ref="B133:F133"/>
    <mergeCell ref="B140:F140"/>
    <mergeCell ref="B146:F146"/>
    <mergeCell ref="B163:F163"/>
    <mergeCell ref="A41:A52"/>
    <mergeCell ref="A16:F16"/>
    <mergeCell ref="A26:F26"/>
    <mergeCell ref="A39:F39"/>
    <mergeCell ref="A53:F53"/>
    <mergeCell ref="A28:A38"/>
    <mergeCell ref="C27:E27"/>
    <mergeCell ref="C28:E28"/>
    <mergeCell ref="C29:E29"/>
    <mergeCell ref="C30:E30"/>
    <mergeCell ref="C37:E37"/>
    <mergeCell ref="C38:E38"/>
    <mergeCell ref="C31:E31"/>
    <mergeCell ref="C32:E32"/>
    <mergeCell ref="C33:E33"/>
    <mergeCell ref="C34:E34"/>
    <mergeCell ref="C35:E35"/>
    <mergeCell ref="C36:E36"/>
    <mergeCell ref="A3:G3"/>
    <mergeCell ref="A4:G4"/>
    <mergeCell ref="A8:A15"/>
    <mergeCell ref="A18:A25"/>
    <mergeCell ref="A6:A7"/>
    <mergeCell ref="B6:B7"/>
    <mergeCell ref="C6:C7"/>
    <mergeCell ref="F6:F7"/>
    <mergeCell ref="G6:G7"/>
    <mergeCell ref="D6:D7"/>
    <mergeCell ref="E6:E7"/>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4B4D0"/>
  </sheetPr>
  <dimension ref="A1:H147"/>
  <sheetViews>
    <sheetView zoomScaleNormal="100" zoomScalePageLayoutView="115" workbookViewId="0"/>
  </sheetViews>
  <sheetFormatPr defaultRowHeight="12" x14ac:dyDescent="0.15"/>
  <cols>
    <col min="1" max="1" width="15.625" style="1" customWidth="1"/>
    <col min="2" max="2" width="7.25" style="1" customWidth="1"/>
    <col min="3" max="5" width="11.125" style="1" customWidth="1"/>
    <col min="6" max="6" width="6.5" style="1" customWidth="1"/>
    <col min="7" max="7" width="13" style="1" customWidth="1"/>
    <col min="8" max="8" width="12.25" style="1" customWidth="1"/>
    <col min="9" max="16384" width="9" style="1"/>
  </cols>
  <sheetData>
    <row r="1" spans="1:8" x14ac:dyDescent="0.15">
      <c r="A1" s="1" t="s">
        <v>44</v>
      </c>
    </row>
    <row r="3" spans="1:8" ht="17.25" x14ac:dyDescent="0.15">
      <c r="A3" s="91" t="s">
        <v>45</v>
      </c>
      <c r="B3" s="91"/>
      <c r="C3" s="91"/>
      <c r="D3" s="91"/>
      <c r="E3" s="91"/>
      <c r="F3" s="91"/>
      <c r="G3" s="91"/>
      <c r="H3" s="91"/>
    </row>
    <row r="4" spans="1:8" ht="12" customHeight="1" x14ac:dyDescent="0.15">
      <c r="A4" s="111" t="s">
        <v>62</v>
      </c>
      <c r="B4" s="91"/>
      <c r="C4" s="91"/>
      <c r="D4" s="91"/>
      <c r="E4" s="91"/>
      <c r="F4" s="91"/>
      <c r="G4" s="91"/>
      <c r="H4" s="91"/>
    </row>
    <row r="6" spans="1:8" ht="24.75" customHeight="1" x14ac:dyDescent="0.15">
      <c r="A6" s="60" t="s">
        <v>1</v>
      </c>
      <c r="B6" s="61" t="s">
        <v>56</v>
      </c>
      <c r="C6" s="61" t="s">
        <v>354</v>
      </c>
      <c r="D6" s="61" t="s">
        <v>66</v>
      </c>
      <c r="E6" s="60" t="s">
        <v>99</v>
      </c>
      <c r="F6" s="61" t="s">
        <v>71</v>
      </c>
      <c r="G6" s="69" t="s">
        <v>72</v>
      </c>
      <c r="H6" s="61" t="s">
        <v>57</v>
      </c>
    </row>
    <row r="7" spans="1:8" x14ac:dyDescent="0.15">
      <c r="A7" s="127" t="s">
        <v>65</v>
      </c>
      <c r="B7" s="2">
        <v>2</v>
      </c>
      <c r="C7" s="10">
        <v>44013</v>
      </c>
      <c r="D7" s="10" t="s">
        <v>355</v>
      </c>
      <c r="E7" s="75" t="s">
        <v>356</v>
      </c>
      <c r="F7" s="2">
        <v>50</v>
      </c>
      <c r="G7" s="8">
        <v>35</v>
      </c>
      <c r="H7" s="8">
        <f>B7*F7*G7</f>
        <v>3500</v>
      </c>
    </row>
    <row r="8" spans="1:8" x14ac:dyDescent="0.15">
      <c r="A8" s="128"/>
      <c r="B8" s="2">
        <v>2</v>
      </c>
      <c r="C8" s="10">
        <v>44013</v>
      </c>
      <c r="D8" s="75" t="s">
        <v>356</v>
      </c>
      <c r="E8" s="10" t="s">
        <v>355</v>
      </c>
      <c r="F8" s="2">
        <v>50</v>
      </c>
      <c r="G8" s="8">
        <v>35</v>
      </c>
      <c r="H8" s="8">
        <f>B8*F8*G8</f>
        <v>3500</v>
      </c>
    </row>
    <row r="9" spans="1:8" x14ac:dyDescent="0.15">
      <c r="A9" s="128"/>
      <c r="B9" s="2">
        <v>2</v>
      </c>
      <c r="C9" s="10">
        <v>44015</v>
      </c>
      <c r="D9" s="10" t="s">
        <v>355</v>
      </c>
      <c r="E9" s="75" t="s">
        <v>356</v>
      </c>
      <c r="F9" s="2">
        <v>50</v>
      </c>
      <c r="G9" s="8">
        <v>35</v>
      </c>
      <c r="H9" s="8">
        <f>B9*F9*G9</f>
        <v>3500</v>
      </c>
    </row>
    <row r="10" spans="1:8" x14ac:dyDescent="0.15">
      <c r="A10" s="128"/>
      <c r="B10" s="2">
        <v>2</v>
      </c>
      <c r="C10" s="10">
        <v>44015</v>
      </c>
      <c r="D10" s="75" t="s">
        <v>356</v>
      </c>
      <c r="E10" s="10" t="s">
        <v>355</v>
      </c>
      <c r="F10" s="2">
        <v>50</v>
      </c>
      <c r="G10" s="8">
        <v>35</v>
      </c>
      <c r="H10" s="8">
        <f>B10*F10*G10</f>
        <v>3500</v>
      </c>
    </row>
    <row r="11" spans="1:8" x14ac:dyDescent="0.15">
      <c r="A11" s="128"/>
      <c r="B11" s="2"/>
      <c r="C11" s="56"/>
      <c r="D11" s="10"/>
      <c r="E11" s="10"/>
      <c r="F11" s="2"/>
      <c r="G11" s="8"/>
      <c r="H11" s="8"/>
    </row>
    <row r="12" spans="1:8" x14ac:dyDescent="0.15">
      <c r="A12" s="128"/>
      <c r="B12" s="2"/>
      <c r="C12" s="56"/>
      <c r="D12" s="10"/>
      <c r="E12" s="10"/>
      <c r="F12" s="2"/>
      <c r="G12" s="8"/>
      <c r="H12" s="8"/>
    </row>
    <row r="13" spans="1:8" x14ac:dyDescent="0.15">
      <c r="A13" s="128"/>
      <c r="B13" s="2"/>
      <c r="C13" s="56"/>
      <c r="D13" s="10"/>
      <c r="E13" s="10"/>
      <c r="F13" s="2"/>
      <c r="G13" s="8"/>
      <c r="H13" s="8"/>
    </row>
    <row r="14" spans="1:8" x14ac:dyDescent="0.15">
      <c r="A14" s="128"/>
      <c r="B14" s="2"/>
      <c r="C14" s="56"/>
      <c r="D14" s="10"/>
      <c r="E14" s="10"/>
      <c r="F14" s="2"/>
      <c r="G14" s="8"/>
      <c r="H14" s="8"/>
    </row>
    <row r="15" spans="1:8" x14ac:dyDescent="0.15">
      <c r="A15" s="128"/>
      <c r="B15" s="2"/>
      <c r="C15" s="56"/>
      <c r="D15" s="10"/>
      <c r="E15" s="10"/>
      <c r="F15" s="2"/>
      <c r="G15" s="8"/>
      <c r="H15" s="8"/>
    </row>
    <row r="16" spans="1:8" x14ac:dyDescent="0.15">
      <c r="A16" s="128"/>
      <c r="B16" s="2"/>
      <c r="C16" s="56"/>
      <c r="D16" s="10"/>
      <c r="E16" s="10"/>
      <c r="F16" s="2"/>
      <c r="G16" s="8"/>
      <c r="H16" s="8"/>
    </row>
    <row r="17" spans="1:8" x14ac:dyDescent="0.15">
      <c r="A17" s="128"/>
      <c r="B17" s="2"/>
      <c r="C17" s="56"/>
      <c r="D17" s="10"/>
      <c r="E17" s="10"/>
      <c r="F17" s="2"/>
      <c r="G17" s="8"/>
      <c r="H17" s="8"/>
    </row>
    <row r="18" spans="1:8" x14ac:dyDescent="0.15">
      <c r="A18" s="128"/>
      <c r="B18" s="2"/>
      <c r="C18" s="56"/>
      <c r="D18" s="10"/>
      <c r="E18" s="10"/>
      <c r="F18" s="2"/>
      <c r="G18" s="8"/>
      <c r="H18" s="8"/>
    </row>
    <row r="19" spans="1:8" x14ac:dyDescent="0.15">
      <c r="A19" s="128"/>
      <c r="B19" s="2"/>
      <c r="C19" s="56"/>
      <c r="D19" s="2"/>
      <c r="E19" s="2"/>
      <c r="F19" s="2"/>
      <c r="G19" s="8"/>
      <c r="H19" s="8"/>
    </row>
    <row r="20" spans="1:8" x14ac:dyDescent="0.15">
      <c r="A20" s="129"/>
      <c r="B20" s="2"/>
      <c r="C20" s="2"/>
      <c r="D20" s="2"/>
      <c r="E20" s="2"/>
      <c r="F20" s="2"/>
      <c r="G20" s="8"/>
      <c r="H20" s="8"/>
    </row>
    <row r="21" spans="1:8" x14ac:dyDescent="0.15">
      <c r="A21" s="86" t="s">
        <v>13</v>
      </c>
      <c r="B21" s="87"/>
      <c r="C21" s="87"/>
      <c r="D21" s="87"/>
      <c r="E21" s="87"/>
      <c r="F21" s="87"/>
      <c r="G21" s="88"/>
      <c r="H21" s="8">
        <f>SUM(H7:H20)</f>
        <v>14000</v>
      </c>
    </row>
    <row r="22" spans="1:8" ht="24" x14ac:dyDescent="0.15">
      <c r="A22" s="60" t="s">
        <v>1</v>
      </c>
      <c r="B22" s="61" t="s">
        <v>304</v>
      </c>
      <c r="C22" s="136" t="s">
        <v>60</v>
      </c>
      <c r="D22" s="137"/>
      <c r="E22" s="137"/>
      <c r="F22" s="138"/>
      <c r="G22" s="70" t="s">
        <v>61</v>
      </c>
      <c r="H22" s="71" t="s">
        <v>57</v>
      </c>
    </row>
    <row r="23" spans="1:8" x14ac:dyDescent="0.15">
      <c r="A23" s="118" t="s">
        <v>306</v>
      </c>
      <c r="B23" s="2">
        <v>30</v>
      </c>
      <c r="C23" s="112">
        <v>44015</v>
      </c>
      <c r="D23" s="113"/>
      <c r="E23" s="113"/>
      <c r="F23" s="114"/>
      <c r="G23" s="8">
        <v>131</v>
      </c>
      <c r="H23" s="8">
        <f>B23*G23</f>
        <v>3930</v>
      </c>
    </row>
    <row r="24" spans="1:8" x14ac:dyDescent="0.15">
      <c r="A24" s="119"/>
      <c r="B24" s="2">
        <v>40</v>
      </c>
      <c r="C24" s="112">
        <v>44022</v>
      </c>
      <c r="D24" s="113"/>
      <c r="E24" s="113"/>
      <c r="F24" s="114"/>
      <c r="G24" s="8">
        <v>136</v>
      </c>
      <c r="H24" s="8">
        <f>B24*G24</f>
        <v>5440</v>
      </c>
    </row>
    <row r="25" spans="1:8" x14ac:dyDescent="0.15">
      <c r="A25" s="119"/>
      <c r="B25" s="2">
        <v>40</v>
      </c>
      <c r="C25" s="112">
        <v>44028</v>
      </c>
      <c r="D25" s="113"/>
      <c r="E25" s="113"/>
      <c r="F25" s="114"/>
      <c r="G25" s="8">
        <v>136</v>
      </c>
      <c r="H25" s="8">
        <f>B25*G25</f>
        <v>5440</v>
      </c>
    </row>
    <row r="26" spans="1:8" x14ac:dyDescent="0.15">
      <c r="A26" s="119"/>
      <c r="B26" s="2"/>
      <c r="C26" s="86"/>
      <c r="D26" s="87"/>
      <c r="E26" s="87"/>
      <c r="F26" s="88"/>
      <c r="G26" s="2"/>
      <c r="H26" s="8"/>
    </row>
    <row r="27" spans="1:8" x14ac:dyDescent="0.15">
      <c r="A27" s="119"/>
      <c r="B27" s="2"/>
      <c r="C27" s="86"/>
      <c r="D27" s="87"/>
      <c r="E27" s="87"/>
      <c r="F27" s="88"/>
      <c r="G27" s="2"/>
      <c r="H27" s="8"/>
    </row>
    <row r="28" spans="1:8" x14ac:dyDescent="0.15">
      <c r="A28" s="119"/>
      <c r="B28" s="2"/>
      <c r="C28" s="86"/>
      <c r="D28" s="87"/>
      <c r="E28" s="87"/>
      <c r="F28" s="88"/>
      <c r="G28" s="2"/>
      <c r="H28" s="8"/>
    </row>
    <row r="29" spans="1:8" x14ac:dyDescent="0.15">
      <c r="A29" s="119"/>
      <c r="B29" s="55"/>
      <c r="C29" s="86"/>
      <c r="D29" s="87"/>
      <c r="E29" s="87"/>
      <c r="F29" s="88"/>
      <c r="G29" s="2"/>
      <c r="H29" s="8"/>
    </row>
    <row r="30" spans="1:8" x14ac:dyDescent="0.15">
      <c r="A30" s="120"/>
      <c r="B30" s="2"/>
      <c r="C30" s="86"/>
      <c r="D30" s="87"/>
      <c r="E30" s="87"/>
      <c r="F30" s="88"/>
      <c r="G30" s="2"/>
      <c r="H30" s="8"/>
    </row>
    <row r="31" spans="1:8" x14ac:dyDescent="0.15">
      <c r="A31" s="86" t="s">
        <v>305</v>
      </c>
      <c r="B31" s="87"/>
      <c r="C31" s="87"/>
      <c r="D31" s="87"/>
      <c r="E31" s="87"/>
      <c r="F31" s="87"/>
      <c r="G31" s="88"/>
      <c r="H31" s="8">
        <f>SUM(H23:H30)</f>
        <v>14810</v>
      </c>
    </row>
    <row r="32" spans="1:8" ht="24" x14ac:dyDescent="0.15">
      <c r="A32" s="60" t="s">
        <v>1</v>
      </c>
      <c r="B32" s="60" t="s">
        <v>56</v>
      </c>
      <c r="C32" s="60" t="s">
        <v>67</v>
      </c>
      <c r="D32" s="60" t="s">
        <v>88</v>
      </c>
      <c r="E32" s="60" t="s">
        <v>89</v>
      </c>
      <c r="F32" s="60" t="s">
        <v>68</v>
      </c>
      <c r="G32" s="69" t="s">
        <v>69</v>
      </c>
      <c r="H32" s="71" t="s">
        <v>57</v>
      </c>
    </row>
    <row r="33" spans="1:8" x14ac:dyDescent="0.15">
      <c r="A33" s="127" t="s">
        <v>64</v>
      </c>
      <c r="B33" s="2">
        <v>2</v>
      </c>
      <c r="C33" s="10">
        <v>44013</v>
      </c>
      <c r="D33" s="10" t="s">
        <v>90</v>
      </c>
      <c r="E33" s="13" t="s">
        <v>94</v>
      </c>
      <c r="F33" s="13" t="s">
        <v>70</v>
      </c>
      <c r="G33" s="16">
        <v>1440</v>
      </c>
      <c r="H33" s="8">
        <f>B33*G33</f>
        <v>2880</v>
      </c>
    </row>
    <row r="34" spans="1:8" x14ac:dyDescent="0.15">
      <c r="A34" s="128"/>
      <c r="B34" s="2">
        <v>2</v>
      </c>
      <c r="C34" s="10">
        <v>44013</v>
      </c>
      <c r="D34" s="10" t="s">
        <v>91</v>
      </c>
      <c r="E34" s="13" t="s">
        <v>95</v>
      </c>
      <c r="F34" s="13" t="s">
        <v>70</v>
      </c>
      <c r="G34" s="16">
        <v>1440</v>
      </c>
      <c r="H34" s="8">
        <f>B34*G34</f>
        <v>2880</v>
      </c>
    </row>
    <row r="35" spans="1:8" x14ac:dyDescent="0.15">
      <c r="A35" s="128"/>
      <c r="B35" s="2">
        <v>3</v>
      </c>
      <c r="C35" s="10">
        <v>44015</v>
      </c>
      <c r="D35" s="10" t="s">
        <v>92</v>
      </c>
      <c r="E35" s="13" t="s">
        <v>94</v>
      </c>
      <c r="F35" s="13" t="s">
        <v>225</v>
      </c>
      <c r="G35" s="16">
        <v>1390</v>
      </c>
      <c r="H35" s="8">
        <f>B35*G35</f>
        <v>4170</v>
      </c>
    </row>
    <row r="36" spans="1:8" x14ac:dyDescent="0.15">
      <c r="A36" s="128"/>
      <c r="B36" s="2">
        <v>3</v>
      </c>
      <c r="C36" s="10">
        <v>44015</v>
      </c>
      <c r="D36" s="10" t="s">
        <v>93</v>
      </c>
      <c r="E36" s="13" t="s">
        <v>95</v>
      </c>
      <c r="F36" s="13" t="s">
        <v>225</v>
      </c>
      <c r="G36" s="16">
        <v>1390</v>
      </c>
      <c r="H36" s="8">
        <f>B36*G36</f>
        <v>4170</v>
      </c>
    </row>
    <row r="37" spans="1:8" x14ac:dyDescent="0.15">
      <c r="A37" s="128"/>
      <c r="B37" s="2"/>
      <c r="C37" s="10"/>
      <c r="D37" s="10"/>
      <c r="E37" s="13"/>
      <c r="F37" s="13"/>
      <c r="G37" s="16"/>
      <c r="H37" s="8"/>
    </row>
    <row r="38" spans="1:8" x14ac:dyDescent="0.15">
      <c r="A38" s="128"/>
      <c r="B38" s="2"/>
      <c r="C38" s="10"/>
      <c r="D38" s="10"/>
      <c r="E38" s="13"/>
      <c r="F38" s="13"/>
      <c r="G38" s="16"/>
      <c r="H38" s="8"/>
    </row>
    <row r="39" spans="1:8" x14ac:dyDescent="0.15">
      <c r="A39" s="128"/>
      <c r="B39" s="2"/>
      <c r="C39" s="10"/>
      <c r="D39" s="10"/>
      <c r="E39" s="13"/>
      <c r="F39" s="13"/>
      <c r="G39" s="16"/>
      <c r="H39" s="8"/>
    </row>
    <row r="40" spans="1:8" x14ac:dyDescent="0.15">
      <c r="A40" s="128"/>
      <c r="B40" s="2"/>
      <c r="C40" s="10"/>
      <c r="D40" s="10"/>
      <c r="E40" s="13"/>
      <c r="F40" s="13"/>
      <c r="G40" s="16"/>
      <c r="H40" s="8"/>
    </row>
    <row r="41" spans="1:8" x14ac:dyDescent="0.15">
      <c r="A41" s="128"/>
      <c r="B41" s="2"/>
      <c r="C41" s="10"/>
      <c r="D41" s="10"/>
      <c r="E41" s="13"/>
      <c r="F41" s="13"/>
      <c r="G41" s="16"/>
      <c r="H41" s="8"/>
    </row>
    <row r="42" spans="1:8" x14ac:dyDescent="0.15">
      <c r="A42" s="128"/>
      <c r="B42" s="2"/>
      <c r="C42" s="10"/>
      <c r="D42" s="10"/>
      <c r="E42" s="13"/>
      <c r="F42" s="13"/>
      <c r="G42" s="16"/>
      <c r="H42" s="8"/>
    </row>
    <row r="43" spans="1:8" x14ac:dyDescent="0.15">
      <c r="A43" s="128"/>
      <c r="B43" s="2"/>
      <c r="C43" s="10"/>
      <c r="D43" s="10"/>
      <c r="E43" s="13"/>
      <c r="F43" s="13"/>
      <c r="G43" s="16"/>
      <c r="H43" s="8"/>
    </row>
    <row r="44" spans="1:8" x14ac:dyDescent="0.15">
      <c r="A44" s="128"/>
      <c r="B44" s="2"/>
      <c r="C44" s="10"/>
      <c r="D44" s="10"/>
      <c r="E44" s="13"/>
      <c r="F44" s="13"/>
      <c r="G44" s="16"/>
      <c r="H44" s="8"/>
    </row>
    <row r="45" spans="1:8" x14ac:dyDescent="0.15">
      <c r="A45" s="128"/>
      <c r="B45" s="2"/>
      <c r="C45" s="10"/>
      <c r="D45" s="10"/>
      <c r="E45" s="13"/>
      <c r="F45" s="13"/>
      <c r="G45" s="11"/>
      <c r="H45" s="8"/>
    </row>
    <row r="46" spans="1:8" x14ac:dyDescent="0.15">
      <c r="A46" s="129"/>
      <c r="B46" s="2"/>
      <c r="C46" s="10"/>
      <c r="D46" s="10"/>
      <c r="E46" s="13"/>
      <c r="F46" s="13"/>
      <c r="G46" s="11"/>
      <c r="H46" s="8"/>
    </row>
    <row r="47" spans="1:8" ht="13.5" customHeight="1" x14ac:dyDescent="0.15">
      <c r="A47" s="86" t="s">
        <v>13</v>
      </c>
      <c r="B47" s="87"/>
      <c r="C47" s="87"/>
      <c r="D47" s="87"/>
      <c r="E47" s="87"/>
      <c r="F47" s="87"/>
      <c r="G47" s="88"/>
      <c r="H47" s="8">
        <f>SUM(H33:H36)</f>
        <v>14100</v>
      </c>
    </row>
    <row r="48" spans="1:8" ht="13.5" customHeight="1" x14ac:dyDescent="0.15">
      <c r="A48" s="86" t="s">
        <v>17</v>
      </c>
      <c r="B48" s="87"/>
      <c r="C48" s="87"/>
      <c r="D48" s="87"/>
      <c r="E48" s="87"/>
      <c r="F48" s="87"/>
      <c r="G48" s="88"/>
      <c r="H48" s="8">
        <f>H21+H47+H31</f>
        <v>42910</v>
      </c>
    </row>
    <row r="49" spans="1:8" ht="13.5" customHeight="1" x14ac:dyDescent="0.15">
      <c r="A49" s="1" t="s">
        <v>35</v>
      </c>
      <c r="G49" s="4"/>
      <c r="H49" s="4"/>
    </row>
    <row r="50" spans="1:8" x14ac:dyDescent="0.15">
      <c r="G50" s="4"/>
      <c r="H50" s="4"/>
    </row>
    <row r="51" spans="1:8" x14ac:dyDescent="0.15">
      <c r="A51" s="1" t="s">
        <v>148</v>
      </c>
      <c r="G51" s="4"/>
      <c r="H51" s="4"/>
    </row>
    <row r="52" spans="1:8" x14ac:dyDescent="0.15">
      <c r="A52" s="1" t="s">
        <v>295</v>
      </c>
      <c r="G52" s="4"/>
      <c r="H52" s="4"/>
    </row>
    <row r="53" spans="1:8" x14ac:dyDescent="0.15">
      <c r="A53" s="1" t="s">
        <v>296</v>
      </c>
      <c r="G53" s="4"/>
      <c r="H53" s="4"/>
    </row>
    <row r="54" spans="1:8" x14ac:dyDescent="0.15">
      <c r="A54" s="1" t="s">
        <v>380</v>
      </c>
      <c r="G54" s="4"/>
      <c r="H54" s="4"/>
    </row>
    <row r="55" spans="1:8" x14ac:dyDescent="0.15">
      <c r="G55" s="4"/>
      <c r="H55" s="4"/>
    </row>
    <row r="56" spans="1:8" x14ac:dyDescent="0.15">
      <c r="G56" s="4"/>
      <c r="H56" s="4"/>
    </row>
    <row r="57" spans="1:8" x14ac:dyDescent="0.15">
      <c r="G57" s="4"/>
      <c r="H57" s="4"/>
    </row>
    <row r="58" spans="1:8" x14ac:dyDescent="0.15">
      <c r="G58" s="4"/>
      <c r="H58" s="4"/>
    </row>
    <row r="59" spans="1:8" x14ac:dyDescent="0.15">
      <c r="G59" s="4"/>
      <c r="H59" s="4"/>
    </row>
    <row r="60" spans="1:8" x14ac:dyDescent="0.15">
      <c r="G60" s="4"/>
      <c r="H60" s="4"/>
    </row>
    <row r="61" spans="1:8" x14ac:dyDescent="0.15">
      <c r="G61" s="4"/>
      <c r="H61" s="4"/>
    </row>
    <row r="62" spans="1:8" x14ac:dyDescent="0.15">
      <c r="G62" s="4"/>
      <c r="H62" s="4"/>
    </row>
    <row r="63" spans="1:8" x14ac:dyDescent="0.15">
      <c r="G63" s="4"/>
      <c r="H63" s="4"/>
    </row>
    <row r="64" spans="1:8" x14ac:dyDescent="0.15">
      <c r="A64" s="1" t="s">
        <v>358</v>
      </c>
      <c r="G64" s="4"/>
      <c r="H64" s="4"/>
    </row>
    <row r="65" spans="1:8" x14ac:dyDescent="0.15">
      <c r="A65" s="1" t="s">
        <v>359</v>
      </c>
      <c r="G65" s="4"/>
      <c r="H65" s="4"/>
    </row>
    <row r="66" spans="1:8" x14ac:dyDescent="0.15">
      <c r="A66" s="1" t="s">
        <v>357</v>
      </c>
      <c r="G66" s="4"/>
      <c r="H66" s="4"/>
    </row>
    <row r="67" spans="1:8" x14ac:dyDescent="0.15">
      <c r="A67" s="76"/>
      <c r="B67" s="77"/>
      <c r="C67" s="77"/>
      <c r="D67" s="77"/>
      <c r="E67" s="77"/>
      <c r="F67" s="77"/>
      <c r="G67" s="78"/>
      <c r="H67" s="79"/>
    </row>
    <row r="68" spans="1:8" x14ac:dyDescent="0.15">
      <c r="A68" s="80"/>
      <c r="B68" s="5"/>
      <c r="C68" s="5"/>
      <c r="D68" s="5"/>
      <c r="E68" s="5"/>
      <c r="F68" s="5"/>
      <c r="G68" s="6"/>
      <c r="H68" s="81"/>
    </row>
    <row r="69" spans="1:8" x14ac:dyDescent="0.15">
      <c r="A69" s="80"/>
      <c r="B69" s="5"/>
      <c r="C69" s="5"/>
      <c r="D69" s="5"/>
      <c r="E69" s="5"/>
      <c r="F69" s="5"/>
      <c r="G69" s="6"/>
      <c r="H69" s="81"/>
    </row>
    <row r="70" spans="1:8" x14ac:dyDescent="0.15">
      <c r="A70" s="82"/>
      <c r="B70" s="7"/>
      <c r="C70" s="7"/>
      <c r="D70" s="7"/>
      <c r="E70" s="7"/>
      <c r="F70" s="7"/>
      <c r="G70" s="83"/>
      <c r="H70" s="84"/>
    </row>
    <row r="71" spans="1:8" x14ac:dyDescent="0.15">
      <c r="A71" s="1" t="s">
        <v>364</v>
      </c>
      <c r="G71" s="4"/>
      <c r="H71" s="4"/>
    </row>
    <row r="72" spans="1:8" x14ac:dyDescent="0.15">
      <c r="A72" s="1" t="s">
        <v>365</v>
      </c>
      <c r="G72" s="4"/>
      <c r="H72" s="4"/>
    </row>
    <row r="73" spans="1:8" x14ac:dyDescent="0.15">
      <c r="A73" s="1" t="s">
        <v>366</v>
      </c>
      <c r="G73" s="4"/>
      <c r="H73" s="4"/>
    </row>
    <row r="74" spans="1:8" x14ac:dyDescent="0.15">
      <c r="G74" s="4"/>
      <c r="H74" s="4"/>
    </row>
    <row r="75" spans="1:8" x14ac:dyDescent="0.15">
      <c r="G75" s="4"/>
      <c r="H75" s="4"/>
    </row>
    <row r="76" spans="1:8" x14ac:dyDescent="0.15">
      <c r="G76" s="4"/>
      <c r="H76" s="4"/>
    </row>
    <row r="77" spans="1:8" x14ac:dyDescent="0.15">
      <c r="G77" s="4"/>
      <c r="H77" s="4"/>
    </row>
    <row r="78" spans="1:8" x14ac:dyDescent="0.15">
      <c r="G78" s="4"/>
      <c r="H78" s="4"/>
    </row>
    <row r="79" spans="1:8" x14ac:dyDescent="0.15">
      <c r="G79" s="4"/>
      <c r="H79" s="4"/>
    </row>
    <row r="80" spans="1:8" x14ac:dyDescent="0.15">
      <c r="G80" s="4"/>
      <c r="H80" s="4"/>
    </row>
    <row r="81" spans="7:8" x14ac:dyDescent="0.15">
      <c r="G81" s="4"/>
      <c r="H81" s="4"/>
    </row>
    <row r="82" spans="7:8" x14ac:dyDescent="0.15">
      <c r="G82" s="4"/>
      <c r="H82" s="4"/>
    </row>
    <row r="83" spans="7:8" x14ac:dyDescent="0.15">
      <c r="G83" s="4"/>
      <c r="H83" s="4"/>
    </row>
    <row r="84" spans="7:8" x14ac:dyDescent="0.15">
      <c r="G84" s="4"/>
      <c r="H84" s="4"/>
    </row>
    <row r="85" spans="7:8" x14ac:dyDescent="0.15">
      <c r="G85" s="4"/>
      <c r="H85" s="4"/>
    </row>
    <row r="86" spans="7:8" x14ac:dyDescent="0.15">
      <c r="G86" s="4"/>
      <c r="H86" s="4"/>
    </row>
    <row r="87" spans="7:8" x14ac:dyDescent="0.15">
      <c r="G87" s="4"/>
      <c r="H87" s="4"/>
    </row>
    <row r="88" spans="7:8" x14ac:dyDescent="0.15">
      <c r="G88" s="4"/>
      <c r="H88" s="4"/>
    </row>
    <row r="89" spans="7:8" x14ac:dyDescent="0.15">
      <c r="G89" s="4"/>
      <c r="H89" s="4"/>
    </row>
    <row r="90" spans="7:8" x14ac:dyDescent="0.15">
      <c r="G90" s="4"/>
      <c r="H90" s="4"/>
    </row>
    <row r="91" spans="7:8" x14ac:dyDescent="0.15">
      <c r="G91" s="4"/>
      <c r="H91" s="4"/>
    </row>
    <row r="92" spans="7:8" x14ac:dyDescent="0.15">
      <c r="G92" s="4"/>
      <c r="H92" s="4"/>
    </row>
    <row r="93" spans="7:8" x14ac:dyDescent="0.15">
      <c r="G93" s="4"/>
      <c r="H93" s="4"/>
    </row>
    <row r="94" spans="7:8" x14ac:dyDescent="0.15">
      <c r="G94" s="4"/>
      <c r="H94" s="4"/>
    </row>
    <row r="95" spans="7:8" x14ac:dyDescent="0.15">
      <c r="G95" s="4"/>
      <c r="H95" s="4"/>
    </row>
    <row r="96" spans="7:8" x14ac:dyDescent="0.15">
      <c r="G96" s="4"/>
      <c r="H96" s="4"/>
    </row>
    <row r="97" spans="7:8" x14ac:dyDescent="0.15">
      <c r="G97" s="4"/>
      <c r="H97" s="4"/>
    </row>
    <row r="98" spans="7:8" x14ac:dyDescent="0.15">
      <c r="G98" s="4"/>
      <c r="H98" s="4"/>
    </row>
    <row r="99" spans="7:8" x14ac:dyDescent="0.15">
      <c r="G99" s="4"/>
      <c r="H99" s="4"/>
    </row>
    <row r="100" spans="7:8" x14ac:dyDescent="0.15">
      <c r="G100" s="4"/>
      <c r="H100" s="4"/>
    </row>
    <row r="101" spans="7:8" x14ac:dyDescent="0.15">
      <c r="G101" s="4"/>
      <c r="H101" s="4"/>
    </row>
    <row r="102" spans="7:8" x14ac:dyDescent="0.15">
      <c r="G102" s="4"/>
      <c r="H102" s="4"/>
    </row>
    <row r="103" spans="7:8" x14ac:dyDescent="0.15">
      <c r="G103" s="4"/>
      <c r="H103" s="4"/>
    </row>
    <row r="104" spans="7:8" x14ac:dyDescent="0.15">
      <c r="G104" s="4"/>
      <c r="H104" s="4"/>
    </row>
    <row r="105" spans="7:8" x14ac:dyDescent="0.15">
      <c r="G105" s="4"/>
      <c r="H105" s="4"/>
    </row>
    <row r="106" spans="7:8" x14ac:dyDescent="0.15">
      <c r="G106" s="4"/>
      <c r="H106" s="4"/>
    </row>
    <row r="107" spans="7:8" x14ac:dyDescent="0.15">
      <c r="G107" s="4"/>
      <c r="H107" s="4"/>
    </row>
    <row r="108" spans="7:8" x14ac:dyDescent="0.15">
      <c r="G108" s="4"/>
      <c r="H108" s="4"/>
    </row>
    <row r="109" spans="7:8" x14ac:dyDescent="0.15">
      <c r="G109" s="4"/>
      <c r="H109" s="4"/>
    </row>
    <row r="110" spans="7:8" x14ac:dyDescent="0.15">
      <c r="G110" s="4"/>
      <c r="H110" s="4"/>
    </row>
    <row r="111" spans="7:8" x14ac:dyDescent="0.15">
      <c r="G111" s="4"/>
      <c r="H111" s="4"/>
    </row>
    <row r="112" spans="7:8" x14ac:dyDescent="0.15">
      <c r="G112" s="4"/>
      <c r="H112" s="4"/>
    </row>
    <row r="113" spans="7:8" x14ac:dyDescent="0.15">
      <c r="G113" s="4"/>
      <c r="H113" s="4"/>
    </row>
    <row r="114" spans="7:8" x14ac:dyDescent="0.15">
      <c r="G114" s="4"/>
      <c r="H114" s="4"/>
    </row>
    <row r="115" spans="7:8" x14ac:dyDescent="0.15">
      <c r="G115" s="4"/>
      <c r="H115" s="4"/>
    </row>
    <row r="116" spans="7:8" x14ac:dyDescent="0.15">
      <c r="G116" s="4"/>
      <c r="H116" s="4"/>
    </row>
    <row r="117" spans="7:8" x14ac:dyDescent="0.15">
      <c r="G117" s="4"/>
      <c r="H117" s="4"/>
    </row>
    <row r="118" spans="7:8" x14ac:dyDescent="0.15">
      <c r="G118" s="4"/>
      <c r="H118" s="4"/>
    </row>
    <row r="119" spans="7:8" x14ac:dyDescent="0.15">
      <c r="G119" s="4"/>
      <c r="H119" s="4"/>
    </row>
    <row r="120" spans="7:8" x14ac:dyDescent="0.15">
      <c r="G120" s="4"/>
      <c r="H120" s="4"/>
    </row>
    <row r="121" spans="7:8" x14ac:dyDescent="0.15">
      <c r="G121" s="4"/>
      <c r="H121" s="4"/>
    </row>
    <row r="122" spans="7:8" x14ac:dyDescent="0.15">
      <c r="G122" s="4"/>
      <c r="H122" s="4"/>
    </row>
    <row r="123" spans="7:8" x14ac:dyDescent="0.15">
      <c r="G123" s="4"/>
      <c r="H123" s="4"/>
    </row>
    <row r="124" spans="7:8" x14ac:dyDescent="0.15">
      <c r="G124" s="4"/>
      <c r="H124" s="4"/>
    </row>
    <row r="125" spans="7:8" x14ac:dyDescent="0.15">
      <c r="G125" s="4"/>
      <c r="H125" s="4"/>
    </row>
    <row r="126" spans="7:8" x14ac:dyDescent="0.15">
      <c r="G126" s="4"/>
      <c r="H126" s="4"/>
    </row>
    <row r="127" spans="7:8" x14ac:dyDescent="0.15">
      <c r="G127" s="4"/>
      <c r="H127" s="4"/>
    </row>
    <row r="128" spans="7:8" x14ac:dyDescent="0.15">
      <c r="G128" s="4"/>
      <c r="H128" s="4"/>
    </row>
    <row r="129" spans="1:8" x14ac:dyDescent="0.15">
      <c r="G129" s="4"/>
      <c r="H129" s="4"/>
    </row>
    <row r="130" spans="1:8" x14ac:dyDescent="0.15">
      <c r="G130" s="4"/>
      <c r="H130" s="4"/>
    </row>
    <row r="131" spans="1:8" ht="12.75" thickBot="1" x14ac:dyDescent="0.2">
      <c r="A131" s="1" t="s">
        <v>232</v>
      </c>
      <c r="F131" s="4"/>
      <c r="G131" s="4"/>
      <c r="H131" s="4"/>
    </row>
    <row r="132" spans="1:8" x14ac:dyDescent="0.15">
      <c r="B132" s="108" t="s">
        <v>379</v>
      </c>
      <c r="C132" s="109"/>
      <c r="D132" s="109"/>
      <c r="E132" s="109"/>
      <c r="F132" s="109"/>
      <c r="G132" s="110"/>
      <c r="H132" s="4"/>
    </row>
    <row r="133" spans="1:8" x14ac:dyDescent="0.15">
      <c r="B133" s="20"/>
      <c r="C133" s="5"/>
      <c r="D133" s="5"/>
      <c r="E133" s="5"/>
      <c r="F133" s="6"/>
      <c r="G133" s="21" t="s">
        <v>216</v>
      </c>
      <c r="H133" s="4"/>
    </row>
    <row r="134" spans="1:8" x14ac:dyDescent="0.15">
      <c r="B134" s="20" t="s">
        <v>298</v>
      </c>
      <c r="C134" s="5"/>
      <c r="D134" s="5"/>
      <c r="E134" s="5"/>
      <c r="F134" s="6"/>
      <c r="G134" s="28"/>
      <c r="H134" s="4"/>
    </row>
    <row r="135" spans="1:8" x14ac:dyDescent="0.15">
      <c r="B135" s="20" t="s">
        <v>209</v>
      </c>
      <c r="C135" s="5"/>
      <c r="D135" s="5"/>
      <c r="E135" s="5"/>
      <c r="F135" s="6"/>
      <c r="G135" s="28"/>
      <c r="H135" s="4"/>
    </row>
    <row r="136" spans="1:8" x14ac:dyDescent="0.15">
      <c r="B136" s="20" t="s">
        <v>210</v>
      </c>
      <c r="C136" s="5"/>
      <c r="D136" s="5"/>
      <c r="E136" s="5"/>
      <c r="F136" s="6"/>
      <c r="G136" s="28"/>
      <c r="H136" s="4"/>
    </row>
    <row r="137" spans="1:8" x14ac:dyDescent="0.15">
      <c r="B137" s="20" t="s">
        <v>211</v>
      </c>
      <c r="C137" s="5" t="s">
        <v>212</v>
      </c>
      <c r="D137" s="5" t="s">
        <v>13</v>
      </c>
      <c r="E137" s="5" t="s">
        <v>214</v>
      </c>
      <c r="F137" s="5"/>
      <c r="G137" s="28" t="s">
        <v>17</v>
      </c>
      <c r="H137" s="4"/>
    </row>
    <row r="138" spans="1:8" ht="12.75" thickBot="1" x14ac:dyDescent="0.2">
      <c r="B138" s="23">
        <v>30</v>
      </c>
      <c r="C138" s="24">
        <v>136</v>
      </c>
      <c r="D138" s="41">
        <v>4080</v>
      </c>
      <c r="E138" s="24">
        <f>D138*0.1</f>
        <v>408</v>
      </c>
      <c r="F138" s="24"/>
      <c r="G138" s="30">
        <v>4488</v>
      </c>
      <c r="H138" s="4"/>
    </row>
    <row r="139" spans="1:8" x14ac:dyDescent="0.15">
      <c r="G139" s="4"/>
      <c r="H139" s="4"/>
    </row>
    <row r="140" spans="1:8" ht="12.75" thickBot="1" x14ac:dyDescent="0.2">
      <c r="A140" s="1" t="s">
        <v>233</v>
      </c>
      <c r="F140" s="4"/>
    </row>
    <row r="141" spans="1:8" ht="13.5" customHeight="1" x14ac:dyDescent="0.15">
      <c r="B141" s="108" t="s">
        <v>379</v>
      </c>
      <c r="C141" s="109"/>
      <c r="D141" s="109"/>
      <c r="E141" s="109"/>
      <c r="F141" s="109"/>
      <c r="G141" s="110"/>
    </row>
    <row r="142" spans="1:8" x14ac:dyDescent="0.15">
      <c r="B142" s="20"/>
      <c r="C142" s="5" t="s">
        <v>222</v>
      </c>
      <c r="D142" s="5"/>
      <c r="E142" s="5" t="s">
        <v>218</v>
      </c>
      <c r="F142" s="6"/>
      <c r="G142" s="21"/>
    </row>
    <row r="143" spans="1:8" x14ac:dyDescent="0.15">
      <c r="B143" s="133" t="s">
        <v>220</v>
      </c>
      <c r="C143" s="134"/>
      <c r="D143" s="134"/>
      <c r="E143" s="134"/>
      <c r="F143" s="134"/>
      <c r="G143" s="135"/>
    </row>
    <row r="144" spans="1:8" x14ac:dyDescent="0.15">
      <c r="B144" s="20"/>
      <c r="C144" s="5" t="s">
        <v>223</v>
      </c>
      <c r="D144" s="5"/>
      <c r="E144" s="38" t="s">
        <v>219</v>
      </c>
      <c r="F144" s="6"/>
      <c r="G144" s="21"/>
    </row>
    <row r="145" spans="2:7" x14ac:dyDescent="0.15">
      <c r="B145" s="20"/>
      <c r="C145" s="5" t="s">
        <v>224</v>
      </c>
      <c r="D145" s="5"/>
      <c r="E145" s="22">
        <v>1390</v>
      </c>
      <c r="F145" s="1" t="s">
        <v>221</v>
      </c>
      <c r="G145" s="21"/>
    </row>
    <row r="146" spans="2:7" ht="12.75" thickBot="1" x14ac:dyDescent="0.2">
      <c r="B146" s="23"/>
      <c r="C146" s="24"/>
      <c r="D146" s="24"/>
      <c r="E146" s="24"/>
      <c r="F146" s="24"/>
      <c r="G146" s="25"/>
    </row>
    <row r="147" spans="2:7" x14ac:dyDescent="0.15">
      <c r="B147" s="1" t="s">
        <v>230</v>
      </c>
    </row>
  </sheetData>
  <mergeCells count="21">
    <mergeCell ref="B141:G141"/>
    <mergeCell ref="B143:G143"/>
    <mergeCell ref="A3:H3"/>
    <mergeCell ref="A4:H4"/>
    <mergeCell ref="A21:G21"/>
    <mergeCell ref="A47:G47"/>
    <mergeCell ref="A48:G48"/>
    <mergeCell ref="A7:A20"/>
    <mergeCell ref="A33:A46"/>
    <mergeCell ref="C22:F22"/>
    <mergeCell ref="C23:F23"/>
    <mergeCell ref="C24:F24"/>
    <mergeCell ref="C28:F28"/>
    <mergeCell ref="C29:F29"/>
    <mergeCell ref="B132:G132"/>
    <mergeCell ref="C30:F30"/>
    <mergeCell ref="A31:G31"/>
    <mergeCell ref="C25:F25"/>
    <mergeCell ref="C26:F26"/>
    <mergeCell ref="C27:F27"/>
    <mergeCell ref="A23:A30"/>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4B4D0"/>
  </sheetPr>
  <dimension ref="A1:G95"/>
  <sheetViews>
    <sheetView zoomScaleNormal="100" workbookViewId="0"/>
  </sheetViews>
  <sheetFormatPr defaultRowHeight="12" x14ac:dyDescent="0.15"/>
  <cols>
    <col min="1" max="1" width="10.5" style="1" customWidth="1"/>
    <col min="2" max="2" width="11.875" style="1" customWidth="1"/>
    <col min="3" max="3" width="11.25" style="1" customWidth="1"/>
    <col min="4" max="5" width="15.125" style="1" customWidth="1"/>
    <col min="6" max="6" width="12.5" style="1" customWidth="1"/>
    <col min="7" max="7" width="11.625" style="1" customWidth="1"/>
    <col min="8" max="16384" width="9" style="1"/>
  </cols>
  <sheetData>
    <row r="1" spans="1:7" x14ac:dyDescent="0.15">
      <c r="A1" s="1" t="s">
        <v>73</v>
      </c>
    </row>
    <row r="3" spans="1:7" ht="17.25" x14ac:dyDescent="0.15">
      <c r="A3" s="91" t="s">
        <v>74</v>
      </c>
      <c r="B3" s="91"/>
      <c r="C3" s="91"/>
      <c r="D3" s="91"/>
      <c r="E3" s="91"/>
      <c r="F3" s="91"/>
      <c r="G3" s="91"/>
    </row>
    <row r="5" spans="1:7" ht="24.75" customHeight="1" x14ac:dyDescent="0.15">
      <c r="A5" s="63" t="s">
        <v>1</v>
      </c>
      <c r="B5" s="62" t="s">
        <v>388</v>
      </c>
      <c r="C5" s="62" t="s">
        <v>96</v>
      </c>
      <c r="D5" s="62" t="s">
        <v>66</v>
      </c>
      <c r="E5" s="63" t="s">
        <v>99</v>
      </c>
      <c r="F5" s="62" t="s">
        <v>63</v>
      </c>
      <c r="G5" s="66" t="s">
        <v>103</v>
      </c>
    </row>
    <row r="6" spans="1:7" x14ac:dyDescent="0.15">
      <c r="A6" s="127" t="s">
        <v>97</v>
      </c>
      <c r="B6" s="2" t="s">
        <v>114</v>
      </c>
      <c r="C6" s="10">
        <v>44013</v>
      </c>
      <c r="D6" s="10" t="s">
        <v>100</v>
      </c>
      <c r="E6" s="2" t="s">
        <v>104</v>
      </c>
      <c r="F6" s="8">
        <v>7910</v>
      </c>
      <c r="G6" s="8"/>
    </row>
    <row r="7" spans="1:7" x14ac:dyDescent="0.15">
      <c r="A7" s="128"/>
      <c r="B7" s="2" t="s">
        <v>115</v>
      </c>
      <c r="C7" s="10">
        <v>44014</v>
      </c>
      <c r="D7" s="10" t="s">
        <v>101</v>
      </c>
      <c r="E7" s="2" t="s">
        <v>104</v>
      </c>
      <c r="F7" s="8">
        <v>7470</v>
      </c>
      <c r="G7" s="8"/>
    </row>
    <row r="8" spans="1:7" x14ac:dyDescent="0.15">
      <c r="A8" s="128"/>
      <c r="B8" s="2" t="s">
        <v>116</v>
      </c>
      <c r="C8" s="10">
        <v>44015</v>
      </c>
      <c r="D8" s="10" t="s">
        <v>102</v>
      </c>
      <c r="E8" s="2" t="s">
        <v>104</v>
      </c>
      <c r="F8" s="8">
        <v>9890</v>
      </c>
      <c r="G8" s="8"/>
    </row>
    <row r="9" spans="1:7" x14ac:dyDescent="0.15">
      <c r="A9" s="128"/>
      <c r="B9" s="2"/>
      <c r="C9" s="10"/>
      <c r="D9" s="10"/>
      <c r="E9" s="2"/>
      <c r="F9" s="8"/>
      <c r="G9" s="8"/>
    </row>
    <row r="10" spans="1:7" x14ac:dyDescent="0.15">
      <c r="A10" s="128"/>
      <c r="B10" s="2" t="s">
        <v>117</v>
      </c>
      <c r="C10" s="10">
        <v>44051</v>
      </c>
      <c r="D10" s="10" t="s">
        <v>107</v>
      </c>
      <c r="E10" s="2" t="s">
        <v>104</v>
      </c>
      <c r="F10" s="8">
        <v>7240</v>
      </c>
      <c r="G10" s="8"/>
    </row>
    <row r="11" spans="1:7" x14ac:dyDescent="0.15">
      <c r="A11" s="128"/>
      <c r="B11" s="2" t="s">
        <v>118</v>
      </c>
      <c r="C11" s="10">
        <v>44051</v>
      </c>
      <c r="D11" s="10" t="s">
        <v>107</v>
      </c>
      <c r="E11" s="2" t="s">
        <v>104</v>
      </c>
      <c r="F11" s="8">
        <v>7240</v>
      </c>
      <c r="G11" s="8"/>
    </row>
    <row r="12" spans="1:7" x14ac:dyDescent="0.15">
      <c r="A12" s="128"/>
      <c r="B12" s="2"/>
      <c r="C12" s="10"/>
      <c r="D12" s="10"/>
      <c r="E12" s="2"/>
      <c r="F12" s="8"/>
      <c r="G12" s="8"/>
    </row>
    <row r="13" spans="1:7" x14ac:dyDescent="0.15">
      <c r="A13" s="128"/>
      <c r="B13" s="2"/>
      <c r="C13" s="10"/>
      <c r="D13" s="10"/>
      <c r="E13" s="2"/>
      <c r="F13" s="8"/>
      <c r="G13" s="8"/>
    </row>
    <row r="14" spans="1:7" x14ac:dyDescent="0.15">
      <c r="A14" s="128"/>
      <c r="B14" s="2"/>
      <c r="C14" s="10"/>
      <c r="D14" s="10"/>
      <c r="E14" s="2"/>
      <c r="F14" s="8"/>
      <c r="G14" s="8"/>
    </row>
    <row r="15" spans="1:7" x14ac:dyDescent="0.15">
      <c r="A15" s="128"/>
      <c r="B15" s="2"/>
      <c r="C15" s="10"/>
      <c r="D15" s="10"/>
      <c r="E15" s="2"/>
      <c r="F15" s="8"/>
      <c r="G15" s="8"/>
    </row>
    <row r="16" spans="1:7" x14ac:dyDescent="0.15">
      <c r="A16" s="128"/>
      <c r="B16" s="2"/>
      <c r="C16" s="10"/>
      <c r="D16" s="10"/>
      <c r="E16" s="2"/>
      <c r="F16" s="8"/>
      <c r="G16" s="8"/>
    </row>
    <row r="17" spans="1:7" x14ac:dyDescent="0.15">
      <c r="A17" s="128"/>
      <c r="B17" s="2"/>
      <c r="C17" s="10"/>
      <c r="D17" s="10"/>
      <c r="E17" s="2"/>
      <c r="F17" s="8"/>
      <c r="G17" s="8"/>
    </row>
    <row r="18" spans="1:7" x14ac:dyDescent="0.15">
      <c r="A18" s="128"/>
      <c r="B18" s="2"/>
      <c r="C18" s="10"/>
      <c r="D18" s="10"/>
      <c r="E18" s="2"/>
      <c r="F18" s="8"/>
      <c r="G18" s="8"/>
    </row>
    <row r="19" spans="1:7" x14ac:dyDescent="0.15">
      <c r="A19" s="128"/>
      <c r="B19" s="2"/>
      <c r="C19" s="10"/>
      <c r="D19" s="10"/>
      <c r="E19" s="2"/>
      <c r="F19" s="8"/>
      <c r="G19" s="8"/>
    </row>
    <row r="20" spans="1:7" x14ac:dyDescent="0.15">
      <c r="A20" s="128"/>
      <c r="B20" s="2"/>
      <c r="C20" s="10"/>
      <c r="D20" s="10"/>
      <c r="E20" s="2"/>
      <c r="F20" s="8"/>
      <c r="G20" s="8"/>
    </row>
    <row r="21" spans="1:7" x14ac:dyDescent="0.15">
      <c r="A21" s="128"/>
      <c r="B21" s="2"/>
      <c r="C21" s="10"/>
      <c r="D21" s="10"/>
      <c r="E21" s="2"/>
      <c r="F21" s="8"/>
      <c r="G21" s="8"/>
    </row>
    <row r="22" spans="1:7" x14ac:dyDescent="0.15">
      <c r="A22" s="129"/>
      <c r="B22" s="2"/>
      <c r="C22" s="2"/>
      <c r="D22" s="2"/>
      <c r="E22" s="2"/>
      <c r="F22" s="8"/>
      <c r="G22" s="8"/>
    </row>
    <row r="23" spans="1:7" x14ac:dyDescent="0.15">
      <c r="A23" s="127" t="s">
        <v>98</v>
      </c>
      <c r="B23" s="2" t="s">
        <v>114</v>
      </c>
      <c r="C23" s="10">
        <v>44055</v>
      </c>
      <c r="D23" s="10" t="s">
        <v>105</v>
      </c>
      <c r="E23" s="13" t="s">
        <v>100</v>
      </c>
      <c r="F23" s="17">
        <f>7910*2</f>
        <v>15820</v>
      </c>
      <c r="G23" s="11" t="s">
        <v>106</v>
      </c>
    </row>
    <row r="24" spans="1:7" x14ac:dyDescent="0.15">
      <c r="A24" s="128"/>
      <c r="B24" s="2" t="s">
        <v>115</v>
      </c>
      <c r="C24" s="10">
        <v>44055</v>
      </c>
      <c r="D24" s="10" t="s">
        <v>105</v>
      </c>
      <c r="E24" s="10" t="s">
        <v>101</v>
      </c>
      <c r="F24" s="17">
        <f>7470*2</f>
        <v>14940</v>
      </c>
      <c r="G24" s="11" t="s">
        <v>106</v>
      </c>
    </row>
    <row r="25" spans="1:7" x14ac:dyDescent="0.15">
      <c r="A25" s="128"/>
      <c r="B25" s="2" t="s">
        <v>116</v>
      </c>
      <c r="C25" s="10">
        <v>44056</v>
      </c>
      <c r="D25" s="10" t="s">
        <v>105</v>
      </c>
      <c r="E25" s="10" t="s">
        <v>102</v>
      </c>
      <c r="F25" s="17">
        <f>9890*2</f>
        <v>19780</v>
      </c>
      <c r="G25" s="11" t="s">
        <v>106</v>
      </c>
    </row>
    <row r="26" spans="1:7" x14ac:dyDescent="0.15">
      <c r="A26" s="128"/>
      <c r="B26" s="2"/>
      <c r="C26" s="10"/>
      <c r="D26" s="10"/>
      <c r="E26" s="13"/>
      <c r="F26" s="17"/>
      <c r="G26" s="11"/>
    </row>
    <row r="27" spans="1:7" x14ac:dyDescent="0.15">
      <c r="A27" s="128"/>
      <c r="B27" s="2" t="s">
        <v>114</v>
      </c>
      <c r="C27" s="10">
        <v>44086</v>
      </c>
      <c r="D27" s="10" t="s">
        <v>105</v>
      </c>
      <c r="E27" s="13" t="s">
        <v>100</v>
      </c>
      <c r="F27" s="17">
        <f>7910*2</f>
        <v>15820</v>
      </c>
      <c r="G27" s="11" t="s">
        <v>106</v>
      </c>
    </row>
    <row r="28" spans="1:7" x14ac:dyDescent="0.15">
      <c r="A28" s="128"/>
      <c r="B28" s="2" t="s">
        <v>115</v>
      </c>
      <c r="C28" s="10">
        <v>44086</v>
      </c>
      <c r="D28" s="10" t="s">
        <v>105</v>
      </c>
      <c r="E28" s="10" t="s">
        <v>101</v>
      </c>
      <c r="F28" s="17">
        <f>7470*2</f>
        <v>14940</v>
      </c>
      <c r="G28" s="11" t="s">
        <v>106</v>
      </c>
    </row>
    <row r="29" spans="1:7" x14ac:dyDescent="0.15">
      <c r="A29" s="128"/>
      <c r="B29" s="2" t="s">
        <v>116</v>
      </c>
      <c r="C29" s="10">
        <v>44087</v>
      </c>
      <c r="D29" s="10" t="s">
        <v>105</v>
      </c>
      <c r="E29" s="10" t="s">
        <v>102</v>
      </c>
      <c r="F29" s="17">
        <f>9890*2</f>
        <v>19780</v>
      </c>
      <c r="G29" s="11" t="s">
        <v>106</v>
      </c>
    </row>
    <row r="30" spans="1:7" x14ac:dyDescent="0.15">
      <c r="A30" s="128"/>
      <c r="B30" s="2"/>
      <c r="C30" s="10"/>
      <c r="D30" s="10"/>
      <c r="E30" s="13"/>
      <c r="F30" s="17"/>
      <c r="G30" s="11"/>
    </row>
    <row r="31" spans="1:7" x14ac:dyDescent="0.15">
      <c r="A31" s="128"/>
      <c r="B31" s="2" t="s">
        <v>114</v>
      </c>
      <c r="C31" s="10">
        <v>44147</v>
      </c>
      <c r="D31" s="10" t="s">
        <v>105</v>
      </c>
      <c r="E31" s="13" t="s">
        <v>100</v>
      </c>
      <c r="F31" s="17">
        <f>7910*2</f>
        <v>15820</v>
      </c>
      <c r="G31" s="11" t="s">
        <v>106</v>
      </c>
    </row>
    <row r="32" spans="1:7" x14ac:dyDescent="0.15">
      <c r="A32" s="128"/>
      <c r="B32" s="2" t="s">
        <v>115</v>
      </c>
      <c r="C32" s="10">
        <v>44147</v>
      </c>
      <c r="D32" s="10" t="s">
        <v>105</v>
      </c>
      <c r="E32" s="10" t="s">
        <v>101</v>
      </c>
      <c r="F32" s="17">
        <f>7470*2</f>
        <v>14940</v>
      </c>
      <c r="G32" s="11" t="s">
        <v>106</v>
      </c>
    </row>
    <row r="33" spans="1:7" x14ac:dyDescent="0.15">
      <c r="A33" s="128"/>
      <c r="B33" s="2" t="s">
        <v>116</v>
      </c>
      <c r="C33" s="10">
        <v>44148</v>
      </c>
      <c r="D33" s="10" t="s">
        <v>105</v>
      </c>
      <c r="E33" s="10" t="s">
        <v>102</v>
      </c>
      <c r="F33" s="17">
        <f>9890*2</f>
        <v>19780</v>
      </c>
      <c r="G33" s="11" t="s">
        <v>106</v>
      </c>
    </row>
    <row r="34" spans="1:7" x14ac:dyDescent="0.15">
      <c r="A34" s="128"/>
      <c r="B34" s="2"/>
      <c r="C34" s="10"/>
      <c r="D34" s="10"/>
      <c r="E34" s="13"/>
      <c r="F34" s="17"/>
      <c r="G34" s="11"/>
    </row>
    <row r="35" spans="1:7" x14ac:dyDescent="0.15">
      <c r="A35" s="128"/>
      <c r="B35" s="2"/>
      <c r="C35" s="10"/>
      <c r="D35" s="10"/>
      <c r="E35" s="13"/>
      <c r="F35" s="17"/>
      <c r="G35" s="11"/>
    </row>
    <row r="36" spans="1:7" x14ac:dyDescent="0.15">
      <c r="A36" s="128"/>
      <c r="B36" s="2"/>
      <c r="C36" s="10"/>
      <c r="D36" s="10"/>
      <c r="E36" s="13"/>
      <c r="F36" s="17"/>
      <c r="G36" s="11"/>
    </row>
    <row r="37" spans="1:7" x14ac:dyDescent="0.15">
      <c r="A37" s="129"/>
      <c r="B37" s="2"/>
      <c r="C37" s="10"/>
      <c r="D37" s="10"/>
      <c r="E37" s="13"/>
      <c r="F37" s="17"/>
      <c r="G37" s="11"/>
    </row>
    <row r="38" spans="1:7" ht="13.5" customHeight="1" x14ac:dyDescent="0.15">
      <c r="A38" s="86" t="s">
        <v>17</v>
      </c>
      <c r="B38" s="87"/>
      <c r="C38" s="87"/>
      <c r="D38" s="87"/>
      <c r="E38" s="88"/>
      <c r="F38" s="8">
        <f>SUM(F6:F37)</f>
        <v>191370</v>
      </c>
      <c r="G38" s="12"/>
    </row>
    <row r="39" spans="1:7" ht="13.5" customHeight="1" x14ac:dyDescent="0.15">
      <c r="A39" s="1" t="s">
        <v>35</v>
      </c>
      <c r="G39" s="4"/>
    </row>
    <row r="40" spans="1:7" x14ac:dyDescent="0.15">
      <c r="G40" s="4"/>
    </row>
    <row r="41" spans="1:7" x14ac:dyDescent="0.15">
      <c r="G41" s="4"/>
    </row>
    <row r="42" spans="1:7" x14ac:dyDescent="0.15">
      <c r="A42" s="1" t="s">
        <v>307</v>
      </c>
      <c r="G42" s="4"/>
    </row>
    <row r="43" spans="1:7" x14ac:dyDescent="0.15">
      <c r="A43" s="1" t="s">
        <v>308</v>
      </c>
      <c r="G43" s="4"/>
    </row>
    <row r="44" spans="1:7" x14ac:dyDescent="0.15">
      <c r="A44" s="1" t="s">
        <v>384</v>
      </c>
      <c r="G44" s="4"/>
    </row>
    <row r="45" spans="1:7" x14ac:dyDescent="0.15">
      <c r="A45" s="1" t="s">
        <v>380</v>
      </c>
      <c r="G45" s="4"/>
    </row>
    <row r="46" spans="1:7" x14ac:dyDescent="0.15">
      <c r="G46" s="4"/>
    </row>
    <row r="47" spans="1:7" x14ac:dyDescent="0.15">
      <c r="G47" s="4"/>
    </row>
    <row r="48" spans="1:7" x14ac:dyDescent="0.15">
      <c r="G48" s="4"/>
    </row>
    <row r="49" spans="7:7" x14ac:dyDescent="0.15">
      <c r="G49" s="4"/>
    </row>
    <row r="50" spans="7:7" x14ac:dyDescent="0.15">
      <c r="G50" s="4"/>
    </row>
    <row r="51" spans="7:7" x14ac:dyDescent="0.15">
      <c r="G51" s="4"/>
    </row>
    <row r="52" spans="7:7" x14ac:dyDescent="0.15">
      <c r="G52" s="4"/>
    </row>
    <row r="53" spans="7:7" x14ac:dyDescent="0.15">
      <c r="G53" s="4"/>
    </row>
    <row r="54" spans="7:7" x14ac:dyDescent="0.15">
      <c r="G54" s="4"/>
    </row>
    <row r="55" spans="7:7" x14ac:dyDescent="0.15">
      <c r="G55" s="4"/>
    </row>
    <row r="56" spans="7:7" x14ac:dyDescent="0.15">
      <c r="G56" s="4"/>
    </row>
    <row r="57" spans="7:7" x14ac:dyDescent="0.15">
      <c r="G57" s="4"/>
    </row>
    <row r="58" spans="7:7" x14ac:dyDescent="0.15">
      <c r="G58" s="4"/>
    </row>
    <row r="59" spans="7:7" x14ac:dyDescent="0.15">
      <c r="G59" s="4"/>
    </row>
    <row r="60" spans="7:7" x14ac:dyDescent="0.15">
      <c r="G60" s="4"/>
    </row>
    <row r="61" spans="7:7" x14ac:dyDescent="0.15">
      <c r="G61" s="4"/>
    </row>
    <row r="62" spans="7:7" x14ac:dyDescent="0.15">
      <c r="G62" s="4"/>
    </row>
    <row r="63" spans="7:7" x14ac:dyDescent="0.15">
      <c r="G63" s="4"/>
    </row>
    <row r="64" spans="7:7" x14ac:dyDescent="0.15">
      <c r="G64" s="4"/>
    </row>
    <row r="65" spans="1:7" x14ac:dyDescent="0.15">
      <c r="G65" s="4"/>
    </row>
    <row r="66" spans="1:7" x14ac:dyDescent="0.15">
      <c r="G66" s="4"/>
    </row>
    <row r="67" spans="1:7" ht="12.75" thickBot="1" x14ac:dyDescent="0.2">
      <c r="A67" s="1" t="s">
        <v>234</v>
      </c>
      <c r="G67" s="4"/>
    </row>
    <row r="68" spans="1:7" x14ac:dyDescent="0.15">
      <c r="C68" s="108" t="s">
        <v>235</v>
      </c>
      <c r="D68" s="109"/>
      <c r="E68" s="109"/>
      <c r="F68" s="110"/>
      <c r="G68" s="4"/>
    </row>
    <row r="69" spans="1:7" x14ac:dyDescent="0.15">
      <c r="C69" s="20"/>
      <c r="D69" s="2" t="s">
        <v>236</v>
      </c>
      <c r="E69" s="44">
        <v>44013</v>
      </c>
      <c r="F69" s="21"/>
      <c r="G69" s="4"/>
    </row>
    <row r="70" spans="1:7" x14ac:dyDescent="0.15">
      <c r="C70" s="20"/>
      <c r="D70" s="2" t="s">
        <v>237</v>
      </c>
      <c r="E70" s="2" t="s">
        <v>240</v>
      </c>
      <c r="F70" s="21"/>
      <c r="G70" s="4"/>
    </row>
    <row r="71" spans="1:7" x14ac:dyDescent="0.15">
      <c r="C71" s="20"/>
      <c r="D71" s="2" t="s">
        <v>238</v>
      </c>
      <c r="E71" s="2" t="s">
        <v>241</v>
      </c>
      <c r="F71" s="21"/>
      <c r="G71" s="4"/>
    </row>
    <row r="72" spans="1:7" x14ac:dyDescent="0.15">
      <c r="C72" s="20"/>
      <c r="D72" s="2" t="s">
        <v>239</v>
      </c>
      <c r="E72" s="45">
        <v>7910</v>
      </c>
      <c r="F72" s="21"/>
      <c r="G72" s="4"/>
    </row>
    <row r="73" spans="1:7" x14ac:dyDescent="0.15">
      <c r="C73" s="20"/>
      <c r="D73" s="2"/>
      <c r="E73" s="2"/>
      <c r="F73" s="21"/>
      <c r="G73" s="4"/>
    </row>
    <row r="74" spans="1:7" x14ac:dyDescent="0.15">
      <c r="C74" s="20"/>
      <c r="D74" s="2"/>
      <c r="E74" s="2"/>
      <c r="F74" s="21"/>
      <c r="G74" s="4"/>
    </row>
    <row r="75" spans="1:7" x14ac:dyDescent="0.15">
      <c r="C75" s="20"/>
      <c r="D75" s="2" t="s">
        <v>215</v>
      </c>
      <c r="E75" s="45">
        <v>7910</v>
      </c>
      <c r="F75" s="21"/>
      <c r="G75" s="4"/>
    </row>
    <row r="76" spans="1:7" x14ac:dyDescent="0.15">
      <c r="C76" s="20"/>
      <c r="D76" s="5"/>
      <c r="E76" s="5"/>
      <c r="F76" s="21"/>
      <c r="G76" s="4"/>
    </row>
    <row r="77" spans="1:7" x14ac:dyDescent="0.15">
      <c r="C77" s="20"/>
      <c r="D77" s="5" t="s">
        <v>242</v>
      </c>
      <c r="E77" s="43">
        <v>44002</v>
      </c>
      <c r="F77" s="21"/>
      <c r="G77" s="4"/>
    </row>
    <row r="78" spans="1:7" x14ac:dyDescent="0.15">
      <c r="C78" s="20"/>
      <c r="D78" s="5" t="s">
        <v>243</v>
      </c>
      <c r="E78" s="5" t="s">
        <v>244</v>
      </c>
      <c r="F78" s="21" t="s">
        <v>245</v>
      </c>
      <c r="G78" s="4"/>
    </row>
    <row r="79" spans="1:7" ht="12.75" thickBot="1" x14ac:dyDescent="0.2">
      <c r="C79" s="23"/>
      <c r="D79" s="24"/>
      <c r="E79" s="24"/>
      <c r="F79" s="25"/>
      <c r="G79" s="4"/>
    </row>
    <row r="80" spans="1:7" x14ac:dyDescent="0.15">
      <c r="C80" s="1" t="s">
        <v>385</v>
      </c>
      <c r="G80" s="4"/>
    </row>
    <row r="81" spans="1:7" ht="12.75" thickBot="1" x14ac:dyDescent="0.2">
      <c r="A81" s="1" t="s">
        <v>246</v>
      </c>
      <c r="G81" s="4"/>
    </row>
    <row r="82" spans="1:7" x14ac:dyDescent="0.15">
      <c r="C82" s="46"/>
      <c r="D82" s="47"/>
      <c r="E82" s="47"/>
      <c r="F82" s="48"/>
      <c r="G82" s="4"/>
    </row>
    <row r="83" spans="1:7" x14ac:dyDescent="0.15">
      <c r="C83" s="133" t="s">
        <v>247</v>
      </c>
      <c r="D83" s="134"/>
      <c r="E83" s="134"/>
      <c r="F83" s="135"/>
      <c r="G83" s="4"/>
    </row>
    <row r="84" spans="1:7" x14ac:dyDescent="0.15">
      <c r="C84" s="20"/>
      <c r="D84" s="2" t="s">
        <v>236</v>
      </c>
      <c r="E84" s="44">
        <v>44055</v>
      </c>
      <c r="F84" s="21"/>
      <c r="G84" s="4"/>
    </row>
    <row r="85" spans="1:7" x14ac:dyDescent="0.15">
      <c r="C85" s="20"/>
      <c r="D85" s="2" t="s">
        <v>237</v>
      </c>
      <c r="E85" s="2" t="s">
        <v>248</v>
      </c>
      <c r="F85" s="21"/>
      <c r="G85" s="4"/>
    </row>
    <row r="86" spans="1:7" ht="24" x14ac:dyDescent="0.15">
      <c r="C86" s="20"/>
      <c r="D86" s="2" t="s">
        <v>238</v>
      </c>
      <c r="E86" s="3" t="s">
        <v>252</v>
      </c>
      <c r="F86" s="21"/>
      <c r="G86" s="4"/>
    </row>
    <row r="87" spans="1:7" x14ac:dyDescent="0.15">
      <c r="C87" s="20"/>
      <c r="D87" s="2" t="s">
        <v>249</v>
      </c>
      <c r="E87" s="2"/>
      <c r="F87" s="21"/>
      <c r="G87" s="4"/>
    </row>
    <row r="88" spans="1:7" x14ac:dyDescent="0.15">
      <c r="C88" s="20"/>
      <c r="D88" s="2" t="s">
        <v>250</v>
      </c>
      <c r="E88" s="2"/>
      <c r="F88" s="21"/>
      <c r="G88" s="4"/>
    </row>
    <row r="89" spans="1:7" x14ac:dyDescent="0.15">
      <c r="C89" s="20"/>
      <c r="D89" s="2" t="s">
        <v>251</v>
      </c>
      <c r="E89" s="45">
        <v>15820</v>
      </c>
      <c r="F89" s="21"/>
    </row>
    <row r="90" spans="1:7" x14ac:dyDescent="0.15">
      <c r="C90" s="20"/>
      <c r="D90" s="2" t="s">
        <v>215</v>
      </c>
      <c r="E90" s="45">
        <v>15820</v>
      </c>
      <c r="F90" s="21"/>
    </row>
    <row r="91" spans="1:7" x14ac:dyDescent="0.15">
      <c r="C91" s="20"/>
      <c r="D91" s="5"/>
      <c r="E91" s="5"/>
      <c r="F91" s="21"/>
    </row>
    <row r="92" spans="1:7" x14ac:dyDescent="0.15">
      <c r="C92" s="20"/>
      <c r="D92" s="5" t="s">
        <v>242</v>
      </c>
      <c r="E92" s="43">
        <v>44044</v>
      </c>
      <c r="F92" s="21"/>
    </row>
    <row r="93" spans="1:7" x14ac:dyDescent="0.15">
      <c r="C93" s="20"/>
      <c r="D93" s="5" t="s">
        <v>243</v>
      </c>
      <c r="E93" s="5" t="s">
        <v>244</v>
      </c>
      <c r="F93" s="21" t="s">
        <v>245</v>
      </c>
    </row>
    <row r="94" spans="1:7" ht="12.75" thickBot="1" x14ac:dyDescent="0.2">
      <c r="C94" s="23"/>
      <c r="D94" s="24"/>
      <c r="E94" s="24"/>
      <c r="F94" s="25"/>
    </row>
    <row r="95" spans="1:7" x14ac:dyDescent="0.15">
      <c r="C95" s="1" t="s">
        <v>386</v>
      </c>
    </row>
  </sheetData>
  <mergeCells count="6">
    <mergeCell ref="A3:G3"/>
    <mergeCell ref="A23:A37"/>
    <mergeCell ref="A6:A22"/>
    <mergeCell ref="C68:F68"/>
    <mergeCell ref="C83:F83"/>
    <mergeCell ref="A38:E38"/>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様式1</vt:lpstr>
      <vt:lpstr>様式1-1</vt:lpstr>
      <vt:lpstr>様式1-2</vt:lpstr>
      <vt:lpstr>様式2</vt:lpstr>
      <vt:lpstr>様式2-1</vt:lpstr>
      <vt:lpstr>様式2-2</vt:lpstr>
      <vt:lpstr>様式2-3(1)</vt:lpstr>
      <vt:lpstr>様式2-3 (2)</vt:lpstr>
      <vt:lpstr>様式2-4</vt:lpstr>
      <vt:lpstr>様式2-5</vt:lpstr>
      <vt:lpstr>様式2-6(1)</vt:lpstr>
      <vt:lpstr>様式2-6 (2)</vt:lpstr>
      <vt:lpstr>様式2-6(3)</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2020-02-12T09:02:03Z</cp:lastPrinted>
  <dcterms:created xsi:type="dcterms:W3CDTF">2020-02-03T01:24:26Z</dcterms:created>
  <dcterms:modified xsi:type="dcterms:W3CDTF">2024-07-31T02:05:21Z</dcterms:modified>
</cp:coreProperties>
</file>