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T:\080農林水産局\110農林整備管理課\技術管理G\17-03　★　フォルダ，ＨＰ等管理方法\02　広島県の調達情報へのＵＰ依頼\2026(R08)0601_週休２日適用工事（要領改正）\"/>
    </mc:Choice>
  </mc:AlternateContent>
  <xr:revisionPtr revIDLastSave="0" documentId="13_ncr:1_{A730BEF9-1836-4DA5-8875-7D121B8CDDBE}" xr6:coauthVersionLast="47" xr6:coauthVersionMax="47" xr10:uidLastSave="{00000000-0000-0000-0000-000000000000}"/>
  <bookViews>
    <workbookView xWindow="-120" yWindow="-120" windowWidth="29040" windowHeight="15720" firstSheet="1" activeTab="2" xr2:uid="{00000000-000D-0000-FFFF-FFFF00000000}"/>
  </bookViews>
  <sheets>
    <sheet name="様式（現場閉所）２" sheetId="3" state="hidden" r:id="rId1"/>
    <sheet name="作成例" sheetId="10" r:id="rId2"/>
    <sheet name="様式（交替制）" sheetId="13" r:id="rId3"/>
    <sheet name="DAY" sheetId="4" state="hidden" r:id="rId4"/>
    <sheet name="HOL（2028年まで）" sheetId="6" state="hidden" r:id="rId5"/>
  </sheets>
  <definedNames>
    <definedName name="_xlnm._FilterDatabase" localSheetId="3" hidden="1">DAY!$A$1:$E$744</definedName>
    <definedName name="_xlnm._FilterDatabase" localSheetId="0" hidden="1">'様式（現場閉所）２'!$A$13:$AI$134</definedName>
    <definedName name="_xlnm._FilterDatabase" localSheetId="2" hidden="1">'様式（交替制）'!$A$20:$AJ$341</definedName>
    <definedName name="_xlnm.Print_Area" localSheetId="3">DAY!$A$1:$E$1737</definedName>
    <definedName name="_xlnm.Print_Area" localSheetId="1">作成例!$A$1:$L$26</definedName>
    <definedName name="_xlnm.Print_Area" localSheetId="0">'様式（現場閉所）２'!$A$1:$AJ$142</definedName>
    <definedName name="_xlnm.Print_Area" localSheetId="2">'様式（交替制）'!$A$1:$AK$341</definedName>
    <definedName name="_xlnm.Print_Titles" localSheetId="0">'様式（現場閉所）２'!$1:$14</definedName>
    <definedName name="_xlnm.Print_Titles" localSheetId="2">'様式（交替制）'!$1:$21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7" i="13" l="1"/>
  <c r="AN4" i="13"/>
  <c r="AN7" i="13"/>
  <c r="AK248" i="13" s="1"/>
  <c r="AH72" i="13" l="1"/>
  <c r="AH24" i="13"/>
  <c r="AH168" i="13"/>
  <c r="AH264" i="13"/>
  <c r="AK72" i="13"/>
  <c r="AK264" i="13"/>
  <c r="AH184" i="13"/>
  <c r="AK88" i="13"/>
  <c r="AK280" i="13"/>
  <c r="AH200" i="13"/>
  <c r="AH296" i="13"/>
  <c r="AK200" i="13"/>
  <c r="AH120" i="13"/>
  <c r="AH312" i="13"/>
  <c r="AK120" i="13"/>
  <c r="AK312" i="13"/>
  <c r="AH136" i="13"/>
  <c r="AK328" i="13"/>
  <c r="AK136" i="13"/>
  <c r="AH328" i="13"/>
  <c r="AH56" i="13"/>
  <c r="AH152" i="13"/>
  <c r="AH248" i="13"/>
  <c r="AK168" i="13"/>
  <c r="AH88" i="13"/>
  <c r="AH280" i="13"/>
  <c r="AK184" i="13"/>
  <c r="AH104" i="13"/>
  <c r="AK104" i="13"/>
  <c r="AK296" i="13"/>
  <c r="AH216" i="13"/>
  <c r="AK216" i="13"/>
  <c r="AH40" i="13"/>
  <c r="AH232" i="13"/>
  <c r="AK40" i="13"/>
  <c r="AK232" i="13"/>
  <c r="AK56" i="13"/>
  <c r="AK152" i="13"/>
  <c r="AK24" i="13" l="1"/>
  <c r="E377" i="13" l="1"/>
  <c r="AA353" i="13"/>
  <c r="O353" i="13"/>
  <c r="C353" i="13"/>
  <c r="AA345" i="13"/>
  <c r="O345" i="13"/>
  <c r="C345" i="13"/>
  <c r="AJ340" i="13"/>
  <c r="AI340" i="13"/>
  <c r="AG340" i="13"/>
  <c r="AF340" i="13"/>
  <c r="B340" i="13"/>
  <c r="AJ338" i="13"/>
  <c r="AI338" i="13"/>
  <c r="AG338" i="13"/>
  <c r="AF338" i="13"/>
  <c r="B338" i="13"/>
  <c r="AJ336" i="13"/>
  <c r="AI336" i="13"/>
  <c r="AG336" i="13"/>
  <c r="AF336" i="13"/>
  <c r="B336" i="13"/>
  <c r="AJ334" i="13"/>
  <c r="AI334" i="13"/>
  <c r="AG334" i="13"/>
  <c r="AF334" i="13"/>
  <c r="B334" i="13"/>
  <c r="AJ332" i="13"/>
  <c r="AI332" i="13"/>
  <c r="AG332" i="13"/>
  <c r="AF332" i="13"/>
  <c r="B332" i="13"/>
  <c r="AJ330" i="13"/>
  <c r="AI330" i="13"/>
  <c r="AG330" i="13"/>
  <c r="AF330" i="13"/>
  <c r="B330" i="13"/>
  <c r="AJ324" i="13"/>
  <c r="AO325" i="13" s="1"/>
  <c r="AI324" i="13"/>
  <c r="AG324" i="13"/>
  <c r="AN325" i="13" s="1"/>
  <c r="AF324" i="13"/>
  <c r="B324" i="13"/>
  <c r="AJ322" i="13"/>
  <c r="AI322" i="13"/>
  <c r="AG322" i="13"/>
  <c r="AF322" i="13"/>
  <c r="B322" i="13"/>
  <c r="AJ320" i="13"/>
  <c r="AO321" i="13" s="1"/>
  <c r="AI320" i="13"/>
  <c r="AG320" i="13"/>
  <c r="AN321" i="13" s="1"/>
  <c r="AF320" i="13"/>
  <c r="B320" i="13"/>
  <c r="AJ318" i="13"/>
  <c r="AI318" i="13"/>
  <c r="AG318" i="13"/>
  <c r="AF318" i="13"/>
  <c r="B318" i="13"/>
  <c r="AJ316" i="13"/>
  <c r="AI316" i="13"/>
  <c r="AG316" i="13"/>
  <c r="AN317" i="13" s="1"/>
  <c r="AF316" i="13"/>
  <c r="B316" i="13"/>
  <c r="AJ314" i="13"/>
  <c r="AO315" i="13" s="1"/>
  <c r="AI314" i="13"/>
  <c r="AG314" i="13"/>
  <c r="AF314" i="13"/>
  <c r="B314" i="13"/>
  <c r="AJ308" i="13"/>
  <c r="AI308" i="13"/>
  <c r="AG308" i="13"/>
  <c r="AF308" i="13"/>
  <c r="B308" i="13"/>
  <c r="AJ306" i="13"/>
  <c r="AI306" i="13"/>
  <c r="AG306" i="13"/>
  <c r="AF306" i="13"/>
  <c r="B306" i="13"/>
  <c r="AJ304" i="13"/>
  <c r="AO305" i="13" s="1"/>
  <c r="AI304" i="13"/>
  <c r="AG304" i="13"/>
  <c r="AF304" i="13"/>
  <c r="B304" i="13"/>
  <c r="AJ302" i="13"/>
  <c r="AI302" i="13"/>
  <c r="AG302" i="13"/>
  <c r="AF302" i="13"/>
  <c r="B302" i="13"/>
  <c r="AJ300" i="13"/>
  <c r="AO301" i="13" s="1"/>
  <c r="AI300" i="13"/>
  <c r="AG300" i="13"/>
  <c r="AN301" i="13" s="1"/>
  <c r="AF300" i="13"/>
  <c r="B300" i="13"/>
  <c r="AJ298" i="13"/>
  <c r="AI298" i="13"/>
  <c r="AG298" i="13"/>
  <c r="AF298" i="13"/>
  <c r="B298" i="13"/>
  <c r="AJ292" i="13"/>
  <c r="AO293" i="13" s="1"/>
  <c r="AI292" i="13"/>
  <c r="AG292" i="13"/>
  <c r="AN293" i="13" s="1"/>
  <c r="AF292" i="13"/>
  <c r="B292" i="13"/>
  <c r="AJ290" i="13"/>
  <c r="AI290" i="13"/>
  <c r="AG290" i="13"/>
  <c r="AF290" i="13"/>
  <c r="B290" i="13"/>
  <c r="AJ288" i="13"/>
  <c r="AO289" i="13" s="1"/>
  <c r="AI288" i="13"/>
  <c r="AG288" i="13"/>
  <c r="AN289" i="13" s="1"/>
  <c r="AF288" i="13"/>
  <c r="B288" i="13"/>
  <c r="AJ286" i="13"/>
  <c r="AI286" i="13"/>
  <c r="AG286" i="13"/>
  <c r="AF286" i="13"/>
  <c r="B286" i="13"/>
  <c r="AJ284" i="13"/>
  <c r="AI284" i="13"/>
  <c r="AG284" i="13"/>
  <c r="AN285" i="13" s="1"/>
  <c r="AF284" i="13"/>
  <c r="B284" i="13"/>
  <c r="AJ282" i="13"/>
  <c r="AO283" i="13" s="1"/>
  <c r="AI282" i="13"/>
  <c r="AG282" i="13"/>
  <c r="AF282" i="13"/>
  <c r="B282" i="13"/>
  <c r="AJ276" i="13"/>
  <c r="AI276" i="13"/>
  <c r="AG276" i="13"/>
  <c r="AF276" i="13"/>
  <c r="B276" i="13"/>
  <c r="AJ274" i="13"/>
  <c r="AI274" i="13"/>
  <c r="AG274" i="13"/>
  <c r="AF274" i="13"/>
  <c r="B274" i="13"/>
  <c r="AJ272" i="13"/>
  <c r="AO273" i="13" s="1"/>
  <c r="AI272" i="13"/>
  <c r="AG272" i="13"/>
  <c r="AF272" i="13"/>
  <c r="B272" i="13"/>
  <c r="AJ270" i="13"/>
  <c r="AI270" i="13"/>
  <c r="AG270" i="13"/>
  <c r="AF270" i="13"/>
  <c r="B270" i="13"/>
  <c r="AJ268" i="13"/>
  <c r="AO269" i="13" s="1"/>
  <c r="AI268" i="13"/>
  <c r="AG268" i="13"/>
  <c r="AN269" i="13" s="1"/>
  <c r="AF268" i="13"/>
  <c r="B268" i="13"/>
  <c r="AJ266" i="13"/>
  <c r="AI266" i="13"/>
  <c r="AG266" i="13"/>
  <c r="AF266" i="13"/>
  <c r="B266" i="13"/>
  <c r="AJ260" i="13"/>
  <c r="AO261" i="13" s="1"/>
  <c r="AI260" i="13"/>
  <c r="AG260" i="13"/>
  <c r="AF260" i="13"/>
  <c r="B260" i="13"/>
  <c r="AJ258" i="13"/>
  <c r="AI258" i="13"/>
  <c r="AG258" i="13"/>
  <c r="AF258" i="13"/>
  <c r="B258" i="13"/>
  <c r="AJ256" i="13"/>
  <c r="AO257" i="13" s="1"/>
  <c r="AI256" i="13"/>
  <c r="AG256" i="13"/>
  <c r="AN257" i="13" s="1"/>
  <c r="AF256" i="13"/>
  <c r="B256" i="13"/>
  <c r="AJ254" i="13"/>
  <c r="AI254" i="13"/>
  <c r="AG254" i="13"/>
  <c r="AF254" i="13"/>
  <c r="B254" i="13"/>
  <c r="AJ252" i="13"/>
  <c r="AI252" i="13"/>
  <c r="AG252" i="13"/>
  <c r="AN253" i="13" s="1"/>
  <c r="AF252" i="13"/>
  <c r="B252" i="13"/>
  <c r="AJ250" i="13"/>
  <c r="AO251" i="13" s="1"/>
  <c r="AI250" i="13"/>
  <c r="AG250" i="13"/>
  <c r="AF250" i="13"/>
  <c r="B250" i="13"/>
  <c r="AJ244" i="13"/>
  <c r="AI244" i="13"/>
  <c r="AG244" i="13"/>
  <c r="AF244" i="13"/>
  <c r="B244" i="13"/>
  <c r="AJ242" i="13"/>
  <c r="AI242" i="13"/>
  <c r="AG242" i="13"/>
  <c r="AF242" i="13"/>
  <c r="B242" i="13"/>
  <c r="AJ240" i="13"/>
  <c r="AO241" i="13" s="1"/>
  <c r="AI240" i="13"/>
  <c r="AG240" i="13"/>
  <c r="AF240" i="13"/>
  <c r="B240" i="13"/>
  <c r="AJ238" i="13"/>
  <c r="AI238" i="13"/>
  <c r="AG238" i="13"/>
  <c r="AF238" i="13"/>
  <c r="B238" i="13"/>
  <c r="AJ236" i="13"/>
  <c r="AO237" i="13" s="1"/>
  <c r="AI236" i="13"/>
  <c r="AG236" i="13"/>
  <c r="AN237" i="13" s="1"/>
  <c r="AF236" i="13"/>
  <c r="B236" i="13"/>
  <c r="AJ234" i="13"/>
  <c r="AI234" i="13"/>
  <c r="AG234" i="13"/>
  <c r="AF234" i="13"/>
  <c r="B234" i="13"/>
  <c r="AJ228" i="13"/>
  <c r="AO229" i="13" s="1"/>
  <c r="AI228" i="13"/>
  <c r="AG228" i="13"/>
  <c r="AN229" i="13" s="1"/>
  <c r="AF228" i="13"/>
  <c r="B228" i="13"/>
  <c r="AJ226" i="13"/>
  <c r="AI226" i="13"/>
  <c r="AG226" i="13"/>
  <c r="AF226" i="13"/>
  <c r="B226" i="13"/>
  <c r="AJ224" i="13"/>
  <c r="AO225" i="13" s="1"/>
  <c r="AI224" i="13"/>
  <c r="AG224" i="13"/>
  <c r="AN225" i="13" s="1"/>
  <c r="AF224" i="13"/>
  <c r="B224" i="13"/>
  <c r="AJ222" i="13"/>
  <c r="AI222" i="13"/>
  <c r="AG222" i="13"/>
  <c r="AF222" i="13"/>
  <c r="B222" i="13"/>
  <c r="AJ220" i="13"/>
  <c r="AI220" i="13"/>
  <c r="AG220" i="13"/>
  <c r="AN221" i="13" s="1"/>
  <c r="AF220" i="13"/>
  <c r="B220" i="13"/>
  <c r="AJ218" i="13"/>
  <c r="AO219" i="13" s="1"/>
  <c r="AI218" i="13"/>
  <c r="AG218" i="13"/>
  <c r="AF218" i="13"/>
  <c r="B218" i="13"/>
  <c r="AJ212" i="13"/>
  <c r="AI212" i="13"/>
  <c r="AG212" i="13"/>
  <c r="AF212" i="13"/>
  <c r="B212" i="13"/>
  <c r="AJ210" i="13"/>
  <c r="AI210" i="13"/>
  <c r="AG210" i="13"/>
  <c r="AF210" i="13"/>
  <c r="B210" i="13"/>
  <c r="AJ208" i="13"/>
  <c r="AO209" i="13" s="1"/>
  <c r="AI208" i="13"/>
  <c r="AG208" i="13"/>
  <c r="AF208" i="13"/>
  <c r="B208" i="13"/>
  <c r="AJ206" i="13"/>
  <c r="AI206" i="13"/>
  <c r="AG206" i="13"/>
  <c r="AF206" i="13"/>
  <c r="B206" i="13"/>
  <c r="AJ204" i="13"/>
  <c r="AO205" i="13" s="1"/>
  <c r="AI204" i="13"/>
  <c r="AG204" i="13"/>
  <c r="AN205" i="13" s="1"/>
  <c r="AF204" i="13"/>
  <c r="B204" i="13"/>
  <c r="AJ202" i="13"/>
  <c r="AI202" i="13"/>
  <c r="AG202" i="13"/>
  <c r="AF202" i="13"/>
  <c r="B202" i="13"/>
  <c r="AJ196" i="13"/>
  <c r="AO197" i="13" s="1"/>
  <c r="AI196" i="13"/>
  <c r="AG196" i="13"/>
  <c r="AN197" i="13" s="1"/>
  <c r="AF196" i="13"/>
  <c r="B196" i="13"/>
  <c r="AJ194" i="13"/>
  <c r="AI194" i="13"/>
  <c r="AG194" i="13"/>
  <c r="AF194" i="13"/>
  <c r="B194" i="13"/>
  <c r="AJ192" i="13"/>
  <c r="AO193" i="13" s="1"/>
  <c r="AI192" i="13"/>
  <c r="AG192" i="13"/>
  <c r="AN193" i="13" s="1"/>
  <c r="AF192" i="13"/>
  <c r="B192" i="13"/>
  <c r="AJ190" i="13"/>
  <c r="AI190" i="13"/>
  <c r="AG190" i="13"/>
  <c r="AF190" i="13"/>
  <c r="B190" i="13"/>
  <c r="AJ188" i="13"/>
  <c r="AI188" i="13"/>
  <c r="AG188" i="13"/>
  <c r="AN189" i="13" s="1"/>
  <c r="AF188" i="13"/>
  <c r="B188" i="13"/>
  <c r="AJ186" i="13"/>
  <c r="AO187" i="13" s="1"/>
  <c r="AI186" i="13"/>
  <c r="AG186" i="13"/>
  <c r="AF186" i="13"/>
  <c r="B186" i="13"/>
  <c r="AJ180" i="13"/>
  <c r="AI180" i="13"/>
  <c r="AG180" i="13"/>
  <c r="AF180" i="13"/>
  <c r="B180" i="13"/>
  <c r="AJ178" i="13"/>
  <c r="AI178" i="13"/>
  <c r="AG178" i="13"/>
  <c r="AF178" i="13"/>
  <c r="B178" i="13"/>
  <c r="AJ176" i="13"/>
  <c r="AO177" i="13" s="1"/>
  <c r="AI176" i="13"/>
  <c r="AG176" i="13"/>
  <c r="AF176" i="13"/>
  <c r="B176" i="13"/>
  <c r="AJ174" i="13"/>
  <c r="AI174" i="13"/>
  <c r="AG174" i="13"/>
  <c r="AF174" i="13"/>
  <c r="B174" i="13"/>
  <c r="AJ172" i="13"/>
  <c r="AO173" i="13" s="1"/>
  <c r="AI172" i="13"/>
  <c r="AG172" i="13"/>
  <c r="AN173" i="13" s="1"/>
  <c r="AF172" i="13"/>
  <c r="B172" i="13"/>
  <c r="AJ170" i="13"/>
  <c r="AI170" i="13"/>
  <c r="AG170" i="13"/>
  <c r="AF170" i="13"/>
  <c r="B170" i="13"/>
  <c r="AJ164" i="13"/>
  <c r="AO165" i="13" s="1"/>
  <c r="AI164" i="13"/>
  <c r="AG164" i="13"/>
  <c r="AN165" i="13" s="1"/>
  <c r="AF164" i="13"/>
  <c r="B164" i="13"/>
  <c r="AJ162" i="13"/>
  <c r="AI162" i="13"/>
  <c r="AG162" i="13"/>
  <c r="AF162" i="13"/>
  <c r="B162" i="13"/>
  <c r="AJ160" i="13"/>
  <c r="AO161" i="13" s="1"/>
  <c r="AI160" i="13"/>
  <c r="AG160" i="13"/>
  <c r="AN161" i="13" s="1"/>
  <c r="AF160" i="13"/>
  <c r="B160" i="13"/>
  <c r="AJ158" i="13"/>
  <c r="AI158" i="13"/>
  <c r="AG158" i="13"/>
  <c r="AF158" i="13"/>
  <c r="B158" i="13"/>
  <c r="AJ156" i="13"/>
  <c r="AI156" i="13"/>
  <c r="AG156" i="13"/>
  <c r="AN157" i="13" s="1"/>
  <c r="AF156" i="13"/>
  <c r="B156" i="13"/>
  <c r="AJ154" i="13"/>
  <c r="AO155" i="13" s="1"/>
  <c r="AI154" i="13"/>
  <c r="AG154" i="13"/>
  <c r="AF154" i="13"/>
  <c r="B154" i="13"/>
  <c r="AJ148" i="13"/>
  <c r="AI148" i="13"/>
  <c r="AG148" i="13"/>
  <c r="AF148" i="13"/>
  <c r="B148" i="13"/>
  <c r="AJ146" i="13"/>
  <c r="AI146" i="13"/>
  <c r="AG146" i="13"/>
  <c r="AF146" i="13"/>
  <c r="B146" i="13"/>
  <c r="AJ144" i="13"/>
  <c r="AO145" i="13" s="1"/>
  <c r="AI144" i="13"/>
  <c r="AG144" i="13"/>
  <c r="AF144" i="13"/>
  <c r="B144" i="13"/>
  <c r="AJ142" i="13"/>
  <c r="AI142" i="13"/>
  <c r="AG142" i="13"/>
  <c r="AF142" i="13"/>
  <c r="B142" i="13"/>
  <c r="AJ140" i="13"/>
  <c r="AI140" i="13"/>
  <c r="AG140" i="13"/>
  <c r="AN141" i="13" s="1"/>
  <c r="AF140" i="13"/>
  <c r="B140" i="13"/>
  <c r="AJ138" i="13"/>
  <c r="AI138" i="13"/>
  <c r="AG138" i="13"/>
  <c r="AF138" i="13"/>
  <c r="B138" i="13"/>
  <c r="AJ132" i="13"/>
  <c r="AO133" i="13" s="1"/>
  <c r="AI132" i="13"/>
  <c r="AG132" i="13"/>
  <c r="AN133" i="13" s="1"/>
  <c r="AF132" i="13"/>
  <c r="B132" i="13"/>
  <c r="AJ130" i="13"/>
  <c r="AI130" i="13"/>
  <c r="AG130" i="13"/>
  <c r="AF130" i="13"/>
  <c r="B130" i="13"/>
  <c r="AJ128" i="13"/>
  <c r="AO129" i="13" s="1"/>
  <c r="AI128" i="13"/>
  <c r="AG128" i="13"/>
  <c r="AN129" i="13" s="1"/>
  <c r="AF128" i="13"/>
  <c r="B128" i="13"/>
  <c r="AJ126" i="13"/>
  <c r="AI126" i="13"/>
  <c r="AG126" i="13"/>
  <c r="AF126" i="13"/>
  <c r="B126" i="13"/>
  <c r="AJ124" i="13"/>
  <c r="AI124" i="13"/>
  <c r="AG124" i="13"/>
  <c r="AN125" i="13" s="1"/>
  <c r="AF124" i="13"/>
  <c r="B124" i="13"/>
  <c r="AJ122" i="13"/>
  <c r="AO123" i="13" s="1"/>
  <c r="AI122" i="13"/>
  <c r="AG122" i="13"/>
  <c r="AF122" i="13"/>
  <c r="B122" i="13"/>
  <c r="AJ116" i="13"/>
  <c r="AI116" i="13"/>
  <c r="AG116" i="13"/>
  <c r="AF116" i="13"/>
  <c r="B116" i="13"/>
  <c r="AJ114" i="13"/>
  <c r="AI114" i="13"/>
  <c r="AG114" i="13"/>
  <c r="AF114" i="13"/>
  <c r="B114" i="13"/>
  <c r="AJ112" i="13"/>
  <c r="AO113" i="13" s="1"/>
  <c r="AI112" i="13"/>
  <c r="AG112" i="13"/>
  <c r="AF112" i="13"/>
  <c r="B112" i="13"/>
  <c r="AJ110" i="13"/>
  <c r="AI110" i="13"/>
  <c r="AG110" i="13"/>
  <c r="AF110" i="13"/>
  <c r="B110" i="13"/>
  <c r="AJ108" i="13"/>
  <c r="AO109" i="13" s="1"/>
  <c r="AI108" i="13"/>
  <c r="AG108" i="13"/>
  <c r="AN109" i="13" s="1"/>
  <c r="AF108" i="13"/>
  <c r="B108" i="13"/>
  <c r="AJ106" i="13"/>
  <c r="AI106" i="13"/>
  <c r="AG106" i="13"/>
  <c r="AF106" i="13"/>
  <c r="B106" i="13"/>
  <c r="AJ100" i="13"/>
  <c r="AI100" i="13"/>
  <c r="AG100" i="13"/>
  <c r="AN101" i="13" s="1"/>
  <c r="AF100" i="13"/>
  <c r="B100" i="13"/>
  <c r="AJ98" i="13"/>
  <c r="AI98" i="13"/>
  <c r="AG98" i="13"/>
  <c r="AF98" i="13"/>
  <c r="B98" i="13"/>
  <c r="AJ96" i="13"/>
  <c r="AO97" i="13" s="1"/>
  <c r="AI96" i="13"/>
  <c r="AG96" i="13"/>
  <c r="AF96" i="13"/>
  <c r="B96" i="13"/>
  <c r="AJ94" i="13"/>
  <c r="AI94" i="13"/>
  <c r="AG94" i="13"/>
  <c r="AF94" i="13"/>
  <c r="B94" i="13"/>
  <c r="AJ92" i="13"/>
  <c r="AI92" i="13"/>
  <c r="AG92" i="13"/>
  <c r="AN93" i="13" s="1"/>
  <c r="AF92" i="13"/>
  <c r="B92" i="13"/>
  <c r="AJ90" i="13"/>
  <c r="AO91" i="13" s="1"/>
  <c r="AI90" i="13"/>
  <c r="AG90" i="13"/>
  <c r="AF90" i="13"/>
  <c r="B90" i="13"/>
  <c r="AJ84" i="13"/>
  <c r="AI84" i="13"/>
  <c r="AG84" i="13"/>
  <c r="AF84" i="13"/>
  <c r="B84" i="13"/>
  <c r="AJ82" i="13"/>
  <c r="AI82" i="13"/>
  <c r="AG82" i="13"/>
  <c r="AN83" i="13" s="1"/>
  <c r="AF82" i="13"/>
  <c r="B82" i="13"/>
  <c r="AJ80" i="13"/>
  <c r="AO81" i="13" s="1"/>
  <c r="AI80" i="13"/>
  <c r="AG80" i="13"/>
  <c r="AF80" i="13"/>
  <c r="B80" i="13"/>
  <c r="AJ78" i="13"/>
  <c r="AI78" i="13"/>
  <c r="AG78" i="13"/>
  <c r="AF78" i="13"/>
  <c r="B78" i="13"/>
  <c r="AJ76" i="13"/>
  <c r="AO77" i="13" s="1"/>
  <c r="AI76" i="13"/>
  <c r="AG76" i="13"/>
  <c r="AN77" i="13" s="1"/>
  <c r="AF76" i="13"/>
  <c r="B76" i="13"/>
  <c r="AJ74" i="13"/>
  <c r="AI74" i="13"/>
  <c r="AG74" i="13"/>
  <c r="AF74" i="13"/>
  <c r="B74" i="13"/>
  <c r="AJ68" i="13"/>
  <c r="AI68" i="13"/>
  <c r="AG68" i="13"/>
  <c r="AN69" i="13" s="1"/>
  <c r="AF68" i="13"/>
  <c r="B68" i="13"/>
  <c r="AJ66" i="13"/>
  <c r="AI66" i="13"/>
  <c r="AG66" i="13"/>
  <c r="AF66" i="13"/>
  <c r="B66" i="13"/>
  <c r="AJ64" i="13"/>
  <c r="AO65" i="13" s="1"/>
  <c r="AI64" i="13"/>
  <c r="AG64" i="13"/>
  <c r="AF64" i="13"/>
  <c r="B64" i="13"/>
  <c r="AJ62" i="13"/>
  <c r="AI62" i="13"/>
  <c r="AG62" i="13"/>
  <c r="AF62" i="13"/>
  <c r="B62" i="13"/>
  <c r="AJ60" i="13"/>
  <c r="AI60" i="13"/>
  <c r="AG60" i="13"/>
  <c r="AN61" i="13" s="1"/>
  <c r="AF60" i="13"/>
  <c r="B60" i="13"/>
  <c r="AJ58" i="13"/>
  <c r="AO59" i="13" s="1"/>
  <c r="AI58" i="13"/>
  <c r="AG58" i="13"/>
  <c r="AF58" i="13"/>
  <c r="B58" i="13"/>
  <c r="AJ52" i="13"/>
  <c r="AI52" i="13"/>
  <c r="AG52" i="13"/>
  <c r="AF52" i="13"/>
  <c r="B52" i="13"/>
  <c r="AJ50" i="13"/>
  <c r="AI50" i="13"/>
  <c r="AG50" i="13"/>
  <c r="AF50" i="13"/>
  <c r="B50" i="13"/>
  <c r="AJ48" i="13"/>
  <c r="AO49" i="13" s="1"/>
  <c r="AI48" i="13"/>
  <c r="AG48" i="13"/>
  <c r="AF48" i="13"/>
  <c r="B48" i="13"/>
  <c r="AJ46" i="13"/>
  <c r="AI46" i="13"/>
  <c r="AG46" i="13"/>
  <c r="AF46" i="13"/>
  <c r="B46" i="13"/>
  <c r="AJ44" i="13"/>
  <c r="AO45" i="13" s="1"/>
  <c r="AI44" i="13"/>
  <c r="AG44" i="13"/>
  <c r="AN45" i="13" s="1"/>
  <c r="AF44" i="13"/>
  <c r="B44" i="13"/>
  <c r="AJ42" i="13"/>
  <c r="AI42" i="13"/>
  <c r="AG42" i="13"/>
  <c r="AF42" i="13"/>
  <c r="B42" i="13"/>
  <c r="AJ36" i="13"/>
  <c r="AI36" i="13"/>
  <c r="AG36" i="13"/>
  <c r="AF36" i="13"/>
  <c r="AJ34" i="13"/>
  <c r="AI34" i="13"/>
  <c r="AG34" i="13"/>
  <c r="AF34" i="13"/>
  <c r="AJ32" i="13"/>
  <c r="AI32" i="13"/>
  <c r="AG32" i="13"/>
  <c r="AF32" i="13"/>
  <c r="AJ30" i="13"/>
  <c r="AI30" i="13"/>
  <c r="AG30" i="13"/>
  <c r="AF30" i="13"/>
  <c r="AJ28" i="13"/>
  <c r="AI28" i="13"/>
  <c r="AG28" i="13"/>
  <c r="AF28" i="13"/>
  <c r="AJ26" i="13"/>
  <c r="AI26" i="13"/>
  <c r="AG26" i="13"/>
  <c r="AF26" i="13"/>
  <c r="AN75" i="13" l="1"/>
  <c r="AN107" i="13"/>
  <c r="AO175" i="13"/>
  <c r="AN203" i="13"/>
  <c r="AO271" i="13"/>
  <c r="AI271" i="13" s="1"/>
  <c r="AO303" i="13"/>
  <c r="AN331" i="13"/>
  <c r="AO61" i="13"/>
  <c r="AO221" i="13"/>
  <c r="AI221" i="13" s="1"/>
  <c r="AO253" i="13"/>
  <c r="AI253" i="13" s="1"/>
  <c r="AO285" i="13"/>
  <c r="AI285" i="13" s="1"/>
  <c r="AN67" i="13"/>
  <c r="AO171" i="13"/>
  <c r="AO203" i="13"/>
  <c r="AO299" i="13"/>
  <c r="AN323" i="13"/>
  <c r="AF323" i="13" s="1"/>
  <c r="AN49" i="13"/>
  <c r="AO53" i="13"/>
  <c r="AN81" i="13"/>
  <c r="AO85" i="13"/>
  <c r="AI85" i="13" s="1"/>
  <c r="AN113" i="13"/>
  <c r="AF113" i="13" s="1"/>
  <c r="AO117" i="13"/>
  <c r="AI117" i="13" s="1"/>
  <c r="AF145" i="13"/>
  <c r="AN145" i="13"/>
  <c r="AO149" i="13"/>
  <c r="AN177" i="13"/>
  <c r="AO181" i="13"/>
  <c r="AN209" i="13"/>
  <c r="AF209" i="13" s="1"/>
  <c r="AO213" i="13"/>
  <c r="AN241" i="13"/>
  <c r="AO245" i="13"/>
  <c r="AN273" i="13"/>
  <c r="AO277" i="13"/>
  <c r="AI277" i="13" s="1"/>
  <c r="AN305" i="13"/>
  <c r="AF305" i="13" s="1"/>
  <c r="AO309" i="13"/>
  <c r="AN337" i="13"/>
  <c r="AO341" i="13"/>
  <c r="AN63" i="13"/>
  <c r="AO67" i="13"/>
  <c r="AN95" i="13"/>
  <c r="AO99" i="13"/>
  <c r="AN127" i="13"/>
  <c r="AF127" i="13" s="1"/>
  <c r="AO131" i="13"/>
  <c r="AI131" i="13" s="1"/>
  <c r="AI145" i="13"/>
  <c r="AN159" i="13"/>
  <c r="AF159" i="13" s="1"/>
  <c r="AO163" i="13"/>
  <c r="AN191" i="13"/>
  <c r="AO195" i="13"/>
  <c r="AN223" i="13"/>
  <c r="AO227" i="13"/>
  <c r="AN255" i="13"/>
  <c r="AO259" i="13"/>
  <c r="AI259" i="13" s="1"/>
  <c r="AN287" i="13"/>
  <c r="AO291" i="13"/>
  <c r="AN319" i="13"/>
  <c r="AF319" i="13" s="1"/>
  <c r="AO323" i="13"/>
  <c r="AI323" i="13" s="1"/>
  <c r="AO111" i="13"/>
  <c r="AI111" i="13" s="1"/>
  <c r="AO239" i="13"/>
  <c r="AO189" i="13"/>
  <c r="AO317" i="13"/>
  <c r="AO107" i="13"/>
  <c r="AN227" i="13"/>
  <c r="AO267" i="13"/>
  <c r="AI267" i="13" s="1"/>
  <c r="AO337" i="13"/>
  <c r="AO47" i="13"/>
  <c r="AI47" i="13" s="1"/>
  <c r="AN171" i="13"/>
  <c r="AF171" i="13" s="1"/>
  <c r="AO207" i="13"/>
  <c r="AI207" i="13" s="1"/>
  <c r="AN85" i="13"/>
  <c r="AF85" i="13" s="1"/>
  <c r="AO125" i="13"/>
  <c r="AI125" i="13" s="1"/>
  <c r="AN245" i="13"/>
  <c r="AO43" i="13"/>
  <c r="AN163" i="13"/>
  <c r="AN59" i="13"/>
  <c r="AO63" i="13"/>
  <c r="AN91" i="13"/>
  <c r="AF91" i="13" s="1"/>
  <c r="AO95" i="13"/>
  <c r="AI95" i="13" s="1"/>
  <c r="AN123" i="13"/>
  <c r="AO127" i="13"/>
  <c r="AI127" i="13" s="1"/>
  <c r="AN155" i="13"/>
  <c r="AF155" i="13" s="1"/>
  <c r="AO159" i="13"/>
  <c r="AI159" i="13" s="1"/>
  <c r="AN187" i="13"/>
  <c r="AF187" i="13" s="1"/>
  <c r="AO191" i="13"/>
  <c r="AI191" i="13" s="1"/>
  <c r="AN219" i="13"/>
  <c r="AO223" i="13"/>
  <c r="AN251" i="13"/>
  <c r="AO255" i="13"/>
  <c r="AN283" i="13"/>
  <c r="AO287" i="13"/>
  <c r="AI301" i="13"/>
  <c r="AN315" i="13"/>
  <c r="AO319" i="13"/>
  <c r="AO143" i="13"/>
  <c r="AI143" i="13" s="1"/>
  <c r="AN267" i="13"/>
  <c r="AF267" i="13" s="1"/>
  <c r="AN149" i="13"/>
  <c r="AN213" i="13"/>
  <c r="AO75" i="13"/>
  <c r="AN195" i="13"/>
  <c r="AO141" i="13"/>
  <c r="AI141" i="13" s="1"/>
  <c r="AN261" i="13"/>
  <c r="AF261" i="13" s="1"/>
  <c r="AN43" i="13"/>
  <c r="AN235" i="13"/>
  <c r="AF235" i="13" s="1"/>
  <c r="AN117" i="13"/>
  <c r="AO157" i="13"/>
  <c r="AI157" i="13" s="1"/>
  <c r="AO139" i="13"/>
  <c r="AN51" i="13"/>
  <c r="AN115" i="13"/>
  <c r="AN147" i="13"/>
  <c r="AN179" i="13"/>
  <c r="AN211" i="13"/>
  <c r="AF211" i="13" s="1"/>
  <c r="AN243" i="13"/>
  <c r="AI261" i="13"/>
  <c r="AN275" i="13"/>
  <c r="AF275" i="13" s="1"/>
  <c r="AN307" i="13"/>
  <c r="AF307" i="13" s="1"/>
  <c r="AN339" i="13"/>
  <c r="AF339" i="13" s="1"/>
  <c r="AO79" i="13"/>
  <c r="AI79" i="13" s="1"/>
  <c r="AN299" i="13"/>
  <c r="AF299" i="13" s="1"/>
  <c r="AO93" i="13"/>
  <c r="AN277" i="13"/>
  <c r="AF277" i="13" s="1"/>
  <c r="AN341" i="13"/>
  <c r="AN131" i="13"/>
  <c r="AN259" i="13"/>
  <c r="AN65" i="13"/>
  <c r="AO69" i="13"/>
  <c r="AI69" i="13" s="1"/>
  <c r="AN97" i="13"/>
  <c r="AF97" i="13" s="1"/>
  <c r="AO101" i="13"/>
  <c r="AN139" i="13"/>
  <c r="AF139" i="13" s="1"/>
  <c r="AO335" i="13"/>
  <c r="AI335" i="13" s="1"/>
  <c r="AN53" i="13"/>
  <c r="AN181" i="13"/>
  <c r="AN309" i="13"/>
  <c r="AN99" i="13"/>
  <c r="AO235" i="13"/>
  <c r="AN291" i="13"/>
  <c r="AF291" i="13" s="1"/>
  <c r="AN47" i="13"/>
  <c r="AO51" i="13"/>
  <c r="AN79" i="13"/>
  <c r="AF79" i="13" s="1"/>
  <c r="AO83" i="13"/>
  <c r="AI83" i="13" s="1"/>
  <c r="AN111" i="13"/>
  <c r="AO115" i="13"/>
  <c r="AI115" i="13" s="1"/>
  <c r="AN143" i="13"/>
  <c r="AO147" i="13"/>
  <c r="AN175" i="13"/>
  <c r="AO179" i="13"/>
  <c r="AN207" i="13"/>
  <c r="AO211" i="13"/>
  <c r="AN239" i="13"/>
  <c r="AF239" i="13" s="1"/>
  <c r="AO243" i="13"/>
  <c r="AI243" i="13" s="1"/>
  <c r="AN271" i="13"/>
  <c r="AF271" i="13" s="1"/>
  <c r="AO275" i="13"/>
  <c r="AI275" i="13" s="1"/>
  <c r="AN303" i="13"/>
  <c r="AF303" i="13" s="1"/>
  <c r="AO307" i="13"/>
  <c r="AI307" i="13" s="1"/>
  <c r="AN335" i="13"/>
  <c r="AO339" i="13"/>
  <c r="AO333" i="13"/>
  <c r="AN333" i="13"/>
  <c r="AO331" i="13"/>
  <c r="AI331" i="13" s="1"/>
  <c r="AO37" i="13"/>
  <c r="AN37" i="13"/>
  <c r="AO35" i="13"/>
  <c r="AI35" i="13" s="1"/>
  <c r="AN35" i="13"/>
  <c r="AF35" i="13" s="1"/>
  <c r="AO33" i="13"/>
  <c r="AN33" i="13"/>
  <c r="AF33" i="13" s="1"/>
  <c r="AO31" i="13"/>
  <c r="AI31" i="13" s="1"/>
  <c r="AN31" i="13"/>
  <c r="AF31" i="13" s="1"/>
  <c r="AO29" i="13"/>
  <c r="AI29" i="13" s="1"/>
  <c r="AN29" i="13"/>
  <c r="AO27" i="13"/>
  <c r="AI27" i="13" s="1"/>
  <c r="AN27" i="13"/>
  <c r="AF27" i="13" s="1"/>
  <c r="AF133" i="13"/>
  <c r="AI293" i="13"/>
  <c r="AF65" i="13"/>
  <c r="AI81" i="13"/>
  <c r="AF123" i="13"/>
  <c r="AI339" i="13"/>
  <c r="AF287" i="13"/>
  <c r="AI195" i="13"/>
  <c r="AI291" i="13"/>
  <c r="AI53" i="13"/>
  <c r="AF163" i="13"/>
  <c r="AF335" i="13"/>
  <c r="AF173" i="13"/>
  <c r="AF157" i="13"/>
  <c r="AI113" i="13"/>
  <c r="AI305" i="13"/>
  <c r="AI325" i="13"/>
  <c r="AF337" i="13"/>
  <c r="AI163" i="13"/>
  <c r="AI315" i="13"/>
  <c r="AF165" i="13"/>
  <c r="AI165" i="13"/>
  <c r="AI241" i="13"/>
  <c r="AI147" i="13"/>
  <c r="AF251" i="13"/>
  <c r="AI139" i="13"/>
  <c r="AF61" i="13"/>
  <c r="AF107" i="13"/>
  <c r="AF117" i="13"/>
  <c r="AF143" i="13"/>
  <c r="AF189" i="13"/>
  <c r="AI205" i="13"/>
  <c r="AF229" i="13"/>
  <c r="AI321" i="13"/>
  <c r="AI269" i="13"/>
  <c r="AI309" i="13"/>
  <c r="AI257" i="13"/>
  <c r="AI109" i="13"/>
  <c r="AI149" i="13"/>
  <c r="AF111" i="13"/>
  <c r="AF289" i="13"/>
  <c r="AF75" i="13"/>
  <c r="AF141" i="13"/>
  <c r="AI203" i="13"/>
  <c r="AF283" i="13"/>
  <c r="AF109" i="13"/>
  <c r="AI197" i="13"/>
  <c r="AI273" i="13"/>
  <c r="AI101" i="13"/>
  <c r="AF293" i="13"/>
  <c r="AI337" i="13"/>
  <c r="AI65" i="13"/>
  <c r="AI49" i="13"/>
  <c r="AI91" i="13"/>
  <c r="AF115" i="13"/>
  <c r="AF205" i="13"/>
  <c r="AI237" i="13"/>
  <c r="AI355" i="13"/>
  <c r="AI63" i="13"/>
  <c r="AF67" i="13"/>
  <c r="AI99" i="13"/>
  <c r="AF125" i="13"/>
  <c r="AI225" i="13"/>
  <c r="AF245" i="13"/>
  <c r="AI287" i="13"/>
  <c r="AF77" i="13"/>
  <c r="AI177" i="13"/>
  <c r="AI193" i="13"/>
  <c r="AF197" i="13"/>
  <c r="AF219" i="13"/>
  <c r="AI229" i="13"/>
  <c r="AF301" i="13"/>
  <c r="AI187" i="13"/>
  <c r="AF207" i="13"/>
  <c r="AI219" i="13"/>
  <c r="AF223" i="13"/>
  <c r="AF346" i="13"/>
  <c r="AF191" i="13"/>
  <c r="AI213" i="13"/>
  <c r="AI346" i="13"/>
  <c r="AI97" i="13"/>
  <c r="AI123" i="13"/>
  <c r="AI155" i="13"/>
  <c r="AI171" i="13"/>
  <c r="AI223" i="13"/>
  <c r="AF227" i="13"/>
  <c r="AF354" i="13"/>
  <c r="AI61" i="13"/>
  <c r="F377" i="13"/>
  <c r="AF47" i="13"/>
  <c r="AF69" i="13"/>
  <c r="AF51" i="13"/>
  <c r="AF59" i="13"/>
  <c r="AI59" i="13"/>
  <c r="AF347" i="13"/>
  <c r="T355" i="13"/>
  <c r="AF45" i="13"/>
  <c r="AI51" i="13"/>
  <c r="AI77" i="13"/>
  <c r="AI245" i="13"/>
  <c r="W354" i="13"/>
  <c r="K354" i="13"/>
  <c r="AF49" i="13"/>
  <c r="AF99" i="13"/>
  <c r="AI175" i="13"/>
  <c r="AI303" i="13"/>
  <c r="AI354" i="13"/>
  <c r="AF179" i="13"/>
  <c r="AI209" i="13"/>
  <c r="AF325" i="13"/>
  <c r="AF341" i="13"/>
  <c r="AF53" i="13"/>
  <c r="AI67" i="13"/>
  <c r="AF93" i="13"/>
  <c r="AF161" i="13"/>
  <c r="AI179" i="13"/>
  <c r="AF195" i="13"/>
  <c r="AI227" i="13"/>
  <c r="AI239" i="13"/>
  <c r="AF273" i="13"/>
  <c r="AI319" i="13"/>
  <c r="AI93" i="13"/>
  <c r="AF129" i="13"/>
  <c r="AF255" i="13"/>
  <c r="AF213" i="13"/>
  <c r="AF243" i="13"/>
  <c r="AF83" i="13"/>
  <c r="AF101" i="13"/>
  <c r="AI129" i="13"/>
  <c r="AF149" i="13"/>
  <c r="AI161" i="13"/>
  <c r="AI173" i="13"/>
  <c r="AI189" i="13"/>
  <c r="AF237" i="13"/>
  <c r="AI255" i="13"/>
  <c r="AI289" i="13"/>
  <c r="AF193" i="13"/>
  <c r="AF259" i="13"/>
  <c r="AI317" i="13"/>
  <c r="AI133" i="13"/>
  <c r="AI299" i="13"/>
  <c r="AF147" i="13"/>
  <c r="AI211" i="13"/>
  <c r="AF333" i="13"/>
  <c r="AF95" i="13"/>
  <c r="AF175" i="13"/>
  <c r="AF241" i="13"/>
  <c r="AF309" i="13"/>
  <c r="AF315" i="13"/>
  <c r="AF63" i="13"/>
  <c r="AF81" i="13"/>
  <c r="AF131" i="13"/>
  <c r="AI181" i="13"/>
  <c r="AF257" i="13"/>
  <c r="AF269" i="13"/>
  <c r="AI333" i="13"/>
  <c r="AF331" i="13"/>
  <c r="AI45" i="13"/>
  <c r="T347" i="13"/>
  <c r="AF43" i="13"/>
  <c r="H346" i="13"/>
  <c r="H347" i="13"/>
  <c r="K347" i="13"/>
  <c r="T346" i="13"/>
  <c r="W355" i="13"/>
  <c r="AI43" i="13"/>
  <c r="AI75" i="13"/>
  <c r="AI107" i="13"/>
  <c r="K355" i="13"/>
  <c r="AF37" i="13"/>
  <c r="W346" i="13"/>
  <c r="AI37" i="13"/>
  <c r="AI347" i="13"/>
  <c r="K346" i="13"/>
  <c r="W347" i="13"/>
  <c r="AF177" i="13"/>
  <c r="AF29" i="13"/>
  <c r="AF355" i="13"/>
  <c r="AI33" i="13"/>
  <c r="H354" i="13"/>
  <c r="T354" i="13"/>
  <c r="H355" i="13"/>
  <c r="AF181" i="13"/>
  <c r="AF253" i="13"/>
  <c r="AI283" i="13"/>
  <c r="AF203" i="13"/>
  <c r="AF225" i="13"/>
  <c r="AI235" i="13"/>
  <c r="AI251" i="13"/>
  <c r="AF285" i="13"/>
  <c r="AF221" i="13"/>
  <c r="AF317" i="13"/>
  <c r="AF321" i="13"/>
  <c r="AI341" i="13"/>
  <c r="AH26" i="13" l="1"/>
  <c r="AF356" i="13"/>
  <c r="AF357" i="13" s="1"/>
  <c r="AH298" i="13"/>
  <c r="AH186" i="13"/>
  <c r="AH202" i="13"/>
  <c r="AK138" i="13"/>
  <c r="AK90" i="13"/>
  <c r="AH138" i="13"/>
  <c r="AK218" i="13"/>
  <c r="AK282" i="13"/>
  <c r="AH250" i="13"/>
  <c r="AH58" i="13"/>
  <c r="AK154" i="13"/>
  <c r="AH282" i="13"/>
  <c r="AH266" i="13"/>
  <c r="AH106" i="13"/>
  <c r="AK250" i="13"/>
  <c r="AI348" i="13"/>
  <c r="AI349" i="13" s="1"/>
  <c r="AI351" i="13" s="1"/>
  <c r="AI356" i="13"/>
  <c r="AI357" i="13" s="1"/>
  <c r="AI359" i="13" s="1"/>
  <c r="AK122" i="13"/>
  <c r="AK266" i="13"/>
  <c r="AF359" i="13"/>
  <c r="T356" i="13"/>
  <c r="T357" i="13" s="1"/>
  <c r="T359" i="13" s="1"/>
  <c r="K356" i="13"/>
  <c r="K357" i="13" s="1"/>
  <c r="K359" i="13" s="1"/>
  <c r="W356" i="13"/>
  <c r="W357" i="13" s="1"/>
  <c r="W359" i="13" s="1"/>
  <c r="T348" i="13"/>
  <c r="T349" i="13" s="1"/>
  <c r="T351" i="13" s="1"/>
  <c r="AK330" i="13"/>
  <c r="AF348" i="13"/>
  <c r="AF349" i="13" s="1"/>
  <c r="AF351" i="13" s="1"/>
  <c r="AK58" i="13"/>
  <c r="AH122" i="13"/>
  <c r="AH90" i="13"/>
  <c r="AK106" i="13"/>
  <c r="AK186" i="13"/>
  <c r="AH74" i="13"/>
  <c r="AK74" i="13"/>
  <c r="AK298" i="13"/>
  <c r="AK170" i="13"/>
  <c r="AK234" i="13"/>
  <c r="AH218" i="13"/>
  <c r="AK314" i="13"/>
  <c r="H348" i="13"/>
  <c r="H349" i="13" s="1"/>
  <c r="AH42" i="13"/>
  <c r="AH154" i="13"/>
  <c r="AK202" i="13"/>
  <c r="AK42" i="13"/>
  <c r="AH314" i="13"/>
  <c r="G377" i="13"/>
  <c r="AH234" i="13"/>
  <c r="AH330" i="13"/>
  <c r="W348" i="13"/>
  <c r="W349" i="13" s="1"/>
  <c r="W351" i="13" s="1"/>
  <c r="AK26" i="13"/>
  <c r="AH170" i="13"/>
  <c r="H356" i="13"/>
  <c r="H357" i="13" s="1"/>
  <c r="H359" i="13" s="1"/>
  <c r="K348" i="13"/>
  <c r="K349" i="13" s="1"/>
  <c r="K351" i="13" s="1"/>
  <c r="AF17" i="13" l="1"/>
  <c r="H351" i="13"/>
  <c r="AK343" i="13"/>
  <c r="AH343" i="13"/>
  <c r="H377" i="13"/>
  <c r="AI17" i="13"/>
  <c r="I377" i="13" l="1"/>
  <c r="J377" i="13" l="1"/>
  <c r="K377" i="13" l="1"/>
  <c r="L377" i="13" l="1"/>
  <c r="M377" i="13" l="1"/>
  <c r="N377" i="13" l="1"/>
  <c r="O377" i="13" l="1"/>
  <c r="P377" i="13" l="1"/>
  <c r="Q377" i="13" l="1"/>
  <c r="R377" i="13" l="1"/>
  <c r="S377" i="13" l="1"/>
  <c r="T377" i="13" l="1"/>
  <c r="U377" i="13" l="1"/>
  <c r="V377" i="13" l="1"/>
  <c r="W377" i="13" l="1"/>
  <c r="X377" i="13" l="1"/>
  <c r="Y377" i="13" l="1"/>
  <c r="Z377" i="13" l="1"/>
  <c r="AA377" i="13" l="1"/>
  <c r="AB377" i="13" l="1"/>
  <c r="AC377" i="13" l="1"/>
  <c r="AD377" i="13" l="1"/>
  <c r="AE377" i="13" l="1"/>
  <c r="D378" i="13" l="1"/>
  <c r="E378" i="13" l="1"/>
  <c r="F378" i="13" l="1"/>
  <c r="G378" i="13" l="1"/>
  <c r="H378" i="13" l="1"/>
  <c r="I378" i="13" l="1"/>
  <c r="J378" i="13" l="1"/>
  <c r="K378" i="13" l="1"/>
  <c r="L378" i="13" l="1"/>
  <c r="M378" i="13" l="1"/>
  <c r="N378" i="13" l="1"/>
  <c r="O378" i="13" l="1"/>
  <c r="P378" i="13" l="1"/>
  <c r="Q378" i="13" l="1"/>
  <c r="R378" i="13" l="1"/>
  <c r="S378" i="13" l="1"/>
  <c r="T378" i="13" l="1"/>
  <c r="U378" i="13" l="1"/>
  <c r="V378" i="13" l="1"/>
  <c r="W378" i="13" l="1"/>
  <c r="X378" i="13" l="1"/>
  <c r="Y378" i="13" l="1"/>
  <c r="Z378" i="13" l="1"/>
  <c r="AA378" i="13" l="1"/>
  <c r="AB378" i="13" l="1"/>
  <c r="AC378" i="13" l="1"/>
  <c r="AD378" i="13" l="1"/>
  <c r="AE378" i="13" l="1"/>
  <c r="D379" i="13" l="1"/>
  <c r="E379" i="13" l="1"/>
  <c r="F379" i="13" l="1"/>
  <c r="G379" i="13" l="1"/>
  <c r="H379" i="13" l="1"/>
  <c r="I379" i="13" l="1"/>
  <c r="J379" i="13" l="1"/>
  <c r="K379" i="13" l="1"/>
  <c r="L379" i="13" l="1"/>
  <c r="M379" i="13" l="1"/>
  <c r="N379" i="13" l="1"/>
  <c r="O379" i="13" l="1"/>
  <c r="P379" i="13" l="1"/>
  <c r="Q379" i="13" l="1"/>
  <c r="R379" i="13" l="1"/>
  <c r="S379" i="13" l="1"/>
  <c r="T379" i="13" l="1"/>
  <c r="U379" i="13" l="1"/>
  <c r="V379" i="13" l="1"/>
  <c r="W379" i="13" l="1"/>
  <c r="X379" i="13" l="1"/>
  <c r="Y379" i="13" l="1"/>
  <c r="Z379" i="13" l="1"/>
  <c r="AA379" i="13" l="1"/>
  <c r="AB379" i="13" l="1"/>
  <c r="AC379" i="13" l="1"/>
  <c r="AD379" i="13" l="1"/>
  <c r="AE379" i="13" l="1"/>
  <c r="D380" i="13" l="1"/>
  <c r="E380" i="13" l="1"/>
  <c r="F380" i="13" l="1"/>
  <c r="G380" i="13" l="1"/>
  <c r="H380" i="13" l="1"/>
  <c r="I380" i="13" l="1"/>
  <c r="J380" i="13" l="1"/>
  <c r="K380" i="13" l="1"/>
  <c r="L380" i="13" l="1"/>
  <c r="M380" i="13" l="1"/>
  <c r="N380" i="13" l="1"/>
  <c r="O380" i="13" l="1"/>
  <c r="P380" i="13" l="1"/>
  <c r="Q380" i="13" l="1"/>
  <c r="R380" i="13" l="1"/>
  <c r="S380" i="13" l="1"/>
  <c r="T380" i="13" l="1"/>
  <c r="U380" i="13" l="1"/>
  <c r="V380" i="13" l="1"/>
  <c r="W380" i="13" l="1"/>
  <c r="X380" i="13" l="1"/>
  <c r="Y380" i="13" l="1"/>
  <c r="Z380" i="13" l="1"/>
  <c r="AA380" i="13" l="1"/>
  <c r="AB380" i="13" l="1"/>
  <c r="AC380" i="13" l="1"/>
  <c r="AD380" i="13" l="1"/>
  <c r="AE380" i="13" l="1"/>
  <c r="D381" i="13" l="1"/>
  <c r="E381" i="13" l="1"/>
  <c r="F381" i="13" l="1"/>
  <c r="G381" i="13" l="1"/>
  <c r="H381" i="13" l="1"/>
  <c r="I381" i="13" l="1"/>
  <c r="J381" i="13" l="1"/>
  <c r="K381" i="13" l="1"/>
  <c r="L381" i="13" l="1"/>
  <c r="M381" i="13" l="1"/>
  <c r="N381" i="13" l="1"/>
  <c r="O381" i="13" l="1"/>
  <c r="P381" i="13" l="1"/>
  <c r="Q381" i="13" l="1"/>
  <c r="R381" i="13" l="1"/>
  <c r="S381" i="13" l="1"/>
  <c r="T381" i="13" l="1"/>
  <c r="U381" i="13" l="1"/>
  <c r="V381" i="13" l="1"/>
  <c r="W381" i="13" l="1"/>
  <c r="X381" i="13" l="1"/>
  <c r="Y381" i="13" l="1"/>
  <c r="Z381" i="13" l="1"/>
  <c r="AA381" i="13" l="1"/>
  <c r="AB381" i="13" l="1"/>
  <c r="AC381" i="13" l="1"/>
  <c r="AD381" i="13" l="1"/>
  <c r="AE381" i="13" l="1"/>
  <c r="D382" i="13" l="1"/>
  <c r="E382" i="13" l="1"/>
  <c r="F382" i="13" l="1"/>
  <c r="G382" i="13" l="1"/>
  <c r="H382" i="13" l="1"/>
  <c r="I382" i="13" l="1"/>
  <c r="J382" i="13" l="1"/>
  <c r="K382" i="13" l="1"/>
  <c r="L382" i="13" l="1"/>
  <c r="M382" i="13" l="1"/>
  <c r="N382" i="13" l="1"/>
  <c r="O382" i="13" l="1"/>
  <c r="P382" i="13" l="1"/>
  <c r="Q382" i="13" l="1"/>
  <c r="R382" i="13" l="1"/>
  <c r="S382" i="13" l="1"/>
  <c r="T382" i="13" l="1"/>
  <c r="U382" i="13" l="1"/>
  <c r="V382" i="13" l="1"/>
  <c r="W382" i="13" l="1"/>
  <c r="X382" i="13" l="1"/>
  <c r="Y382" i="13" l="1"/>
  <c r="Z382" i="13" l="1"/>
  <c r="AA382" i="13" l="1"/>
  <c r="AB382" i="13" l="1"/>
  <c r="AC382" i="13" l="1"/>
  <c r="AD382" i="13" l="1"/>
  <c r="AE382" i="13" l="1"/>
  <c r="D383" i="13" l="1"/>
  <c r="E383" i="13" l="1"/>
  <c r="F383" i="13" l="1"/>
  <c r="G383" i="13" l="1"/>
  <c r="H383" i="13" l="1"/>
  <c r="I383" i="13" l="1"/>
  <c r="J383" i="13" l="1"/>
  <c r="K383" i="13" l="1"/>
  <c r="L383" i="13" l="1"/>
  <c r="M383" i="13" l="1"/>
  <c r="N383" i="13" l="1"/>
  <c r="O383" i="13" l="1"/>
  <c r="P383" i="13" l="1"/>
  <c r="Q383" i="13" l="1"/>
  <c r="R383" i="13" l="1"/>
  <c r="S383" i="13" l="1"/>
  <c r="T383" i="13" l="1"/>
  <c r="U383" i="13" l="1"/>
  <c r="V383" i="13" l="1"/>
  <c r="W383" i="13" l="1"/>
  <c r="X383" i="13" l="1"/>
  <c r="Y383" i="13" l="1"/>
  <c r="Z383" i="13" l="1"/>
  <c r="AA383" i="13" l="1"/>
  <c r="AB383" i="13" l="1"/>
  <c r="AC383" i="13" l="1"/>
  <c r="AD383" i="13" l="1"/>
  <c r="AE383" i="13" l="1"/>
  <c r="D384" i="13" l="1"/>
  <c r="E384" i="13" l="1"/>
  <c r="F384" i="13" l="1"/>
  <c r="G384" i="13" l="1"/>
  <c r="H384" i="13" l="1"/>
  <c r="I384" i="13" l="1"/>
  <c r="J384" i="13" l="1"/>
  <c r="K384" i="13" l="1"/>
  <c r="L384" i="13" l="1"/>
  <c r="M384" i="13" l="1"/>
  <c r="N384" i="13" l="1"/>
  <c r="O384" i="13" l="1"/>
  <c r="P384" i="13" l="1"/>
  <c r="Q384" i="13" l="1"/>
  <c r="R384" i="13" l="1"/>
  <c r="S384" i="13" l="1"/>
  <c r="T384" i="13" l="1"/>
  <c r="U384" i="13" l="1"/>
  <c r="V384" i="13" l="1"/>
  <c r="W384" i="13" l="1"/>
  <c r="X384" i="13" l="1"/>
  <c r="Y384" i="13" l="1"/>
  <c r="Z384" i="13" l="1"/>
  <c r="AA384" i="13" l="1"/>
  <c r="AB384" i="13" l="1"/>
  <c r="AC384" i="13" l="1"/>
  <c r="AD384" i="13" l="1"/>
  <c r="AE384" i="13" l="1"/>
  <c r="D385" i="13" l="1"/>
  <c r="E385" i="13" l="1"/>
  <c r="F385" i="13" l="1"/>
  <c r="G385" i="13" l="1"/>
  <c r="H385" i="13" l="1"/>
  <c r="I385" i="13" l="1"/>
  <c r="J385" i="13" l="1"/>
  <c r="K385" i="13" l="1"/>
  <c r="L385" i="13" l="1"/>
  <c r="M385" i="13" l="1"/>
  <c r="N385" i="13" l="1"/>
  <c r="O385" i="13" l="1"/>
  <c r="P385" i="13" l="1"/>
  <c r="Q385" i="13" l="1"/>
  <c r="R385" i="13" l="1"/>
  <c r="S385" i="13" l="1"/>
  <c r="T385" i="13" l="1"/>
  <c r="U385" i="13" l="1"/>
  <c r="V385" i="13" l="1"/>
  <c r="W385" i="13" l="1"/>
  <c r="X385" i="13" l="1"/>
  <c r="Y385" i="13" l="1"/>
  <c r="Z385" i="13" l="1"/>
  <c r="AA385" i="13" l="1"/>
  <c r="AB385" i="13" l="1"/>
  <c r="AC385" i="13" l="1"/>
  <c r="AD385" i="13" l="1"/>
  <c r="AE385" i="13" l="1"/>
  <c r="D386" i="13" l="1"/>
  <c r="E386" i="13" l="1"/>
  <c r="F386" i="13" l="1"/>
  <c r="G386" i="13" l="1"/>
  <c r="H386" i="13" l="1"/>
  <c r="I386" i="13" l="1"/>
  <c r="J386" i="13" l="1"/>
  <c r="K386" i="13" l="1"/>
  <c r="L386" i="13" l="1"/>
  <c r="M386" i="13" l="1"/>
  <c r="N386" i="13" l="1"/>
  <c r="O386" i="13" l="1"/>
  <c r="P386" i="13" l="1"/>
  <c r="Q386" i="13" l="1"/>
  <c r="R386" i="13" l="1"/>
  <c r="S386" i="13" l="1"/>
  <c r="T386" i="13" l="1"/>
  <c r="U386" i="13" l="1"/>
  <c r="V386" i="13" l="1"/>
  <c r="W386" i="13" l="1"/>
  <c r="X386" i="13" l="1"/>
  <c r="Y386" i="13" l="1"/>
  <c r="Z386" i="13" l="1"/>
  <c r="AA386" i="13" l="1"/>
  <c r="AB386" i="13" l="1"/>
  <c r="AC386" i="13" l="1"/>
  <c r="AD386" i="13" l="1"/>
  <c r="AE386" i="13" l="1"/>
  <c r="D387" i="13" l="1"/>
  <c r="E387" i="13" l="1"/>
  <c r="F387" i="13" l="1"/>
  <c r="G387" i="13" l="1"/>
  <c r="H387" i="13" l="1"/>
  <c r="I387" i="13" l="1"/>
  <c r="J387" i="13" l="1"/>
  <c r="K387" i="13" l="1"/>
  <c r="L387" i="13" l="1"/>
  <c r="M387" i="13" l="1"/>
  <c r="N387" i="13" l="1"/>
  <c r="O387" i="13" l="1"/>
  <c r="P387" i="13" l="1"/>
  <c r="Q387" i="13" l="1"/>
  <c r="R387" i="13" l="1"/>
  <c r="S387" i="13" l="1"/>
  <c r="T387" i="13" l="1"/>
  <c r="U387" i="13" l="1"/>
  <c r="V387" i="13" l="1"/>
  <c r="W387" i="13" l="1"/>
  <c r="X387" i="13" l="1"/>
  <c r="Y387" i="13" l="1"/>
  <c r="Z387" i="13" l="1"/>
  <c r="AA387" i="13" l="1"/>
  <c r="AB387" i="13" l="1"/>
  <c r="AC387" i="13" l="1"/>
  <c r="AD387" i="13" l="1"/>
  <c r="AE387" i="13" l="1"/>
  <c r="D388" i="13" l="1"/>
  <c r="E388" i="13" l="1"/>
  <c r="F388" i="13" l="1"/>
  <c r="G388" i="13" l="1"/>
  <c r="H388" i="13" l="1"/>
  <c r="I388" i="13" l="1"/>
  <c r="J388" i="13" l="1"/>
  <c r="K388" i="13" l="1"/>
  <c r="L388" i="13" l="1"/>
  <c r="M388" i="13" l="1"/>
  <c r="N388" i="13" l="1"/>
  <c r="O388" i="13" l="1"/>
  <c r="P388" i="13" l="1"/>
  <c r="Q388" i="13" l="1"/>
  <c r="R388" i="13" l="1"/>
  <c r="S388" i="13" l="1"/>
  <c r="T388" i="13" l="1"/>
  <c r="U388" i="13" l="1"/>
  <c r="V388" i="13" l="1"/>
  <c r="W388" i="13" l="1"/>
  <c r="X388" i="13" l="1"/>
  <c r="Y388" i="13" l="1"/>
  <c r="Z388" i="13" l="1"/>
  <c r="AA388" i="13" l="1"/>
  <c r="AB388" i="13" l="1"/>
  <c r="AC388" i="13" l="1"/>
  <c r="AD388" i="13" l="1"/>
  <c r="AE388" i="13" l="1"/>
  <c r="D389" i="13" l="1"/>
  <c r="E389" i="13" l="1"/>
  <c r="F389" i="13" l="1"/>
  <c r="G389" i="13" l="1"/>
  <c r="H389" i="13" l="1"/>
  <c r="I389" i="13" l="1"/>
  <c r="J389" i="13" l="1"/>
  <c r="K389" i="13" l="1"/>
  <c r="L389" i="13" l="1"/>
  <c r="M389" i="13" l="1"/>
  <c r="N389" i="13" l="1"/>
  <c r="O389" i="13" l="1"/>
  <c r="P389" i="13" l="1"/>
  <c r="Q389" i="13" l="1"/>
  <c r="R389" i="13" l="1"/>
  <c r="S389" i="13" l="1"/>
  <c r="T389" i="13" l="1"/>
  <c r="U389" i="13" l="1"/>
  <c r="V389" i="13" l="1"/>
  <c r="W389" i="13" l="1"/>
  <c r="X389" i="13" l="1"/>
  <c r="Y389" i="13" l="1"/>
  <c r="Z389" i="13" l="1"/>
  <c r="AA389" i="13" l="1"/>
  <c r="AB389" i="13" l="1"/>
  <c r="AC389" i="13" l="1"/>
  <c r="AD389" i="13" l="1"/>
  <c r="AE389" i="13" l="1"/>
  <c r="D390" i="13" l="1"/>
  <c r="E390" i="13" l="1"/>
  <c r="F390" i="13" l="1"/>
  <c r="G390" i="13" l="1"/>
  <c r="H390" i="13" l="1"/>
  <c r="I390" i="13" l="1"/>
  <c r="J390" i="13" l="1"/>
  <c r="K390" i="13" l="1"/>
  <c r="L390" i="13" l="1"/>
  <c r="M390" i="13" l="1"/>
  <c r="N390" i="13" l="1"/>
  <c r="O390" i="13" l="1"/>
  <c r="P390" i="13" l="1"/>
  <c r="Q390" i="13" l="1"/>
  <c r="R390" i="13" l="1"/>
  <c r="S390" i="13" l="1"/>
  <c r="T390" i="13" l="1"/>
  <c r="U390" i="13" l="1"/>
  <c r="V390" i="13" l="1"/>
  <c r="W390" i="13" l="1"/>
  <c r="X390" i="13" l="1"/>
  <c r="Y390" i="13" l="1"/>
  <c r="Z390" i="13" l="1"/>
  <c r="AA390" i="13" l="1"/>
  <c r="AB390" i="13" l="1"/>
  <c r="AC390" i="13" l="1"/>
  <c r="AD390" i="13" l="1"/>
  <c r="AE390" i="13" l="1"/>
  <c r="D391" i="13" l="1"/>
  <c r="E391" i="13" l="1"/>
  <c r="F391" i="13" l="1"/>
  <c r="G391" i="13" l="1"/>
  <c r="H391" i="13" l="1"/>
  <c r="I391" i="13" l="1"/>
  <c r="J391" i="13" l="1"/>
  <c r="K391" i="13" l="1"/>
  <c r="L391" i="13" l="1"/>
  <c r="M391" i="13" l="1"/>
  <c r="N391" i="13" l="1"/>
  <c r="O391" i="13" l="1"/>
  <c r="P391" i="13" l="1"/>
  <c r="Q391" i="13" l="1"/>
  <c r="R391" i="13" l="1"/>
  <c r="S391" i="13" l="1"/>
  <c r="T391" i="13" l="1"/>
  <c r="U391" i="13" l="1"/>
  <c r="V391" i="13" l="1"/>
  <c r="W391" i="13" l="1"/>
  <c r="X391" i="13" l="1"/>
  <c r="Y391" i="13" l="1"/>
  <c r="Z391" i="13" l="1"/>
  <c r="AA391" i="13" l="1"/>
  <c r="AB391" i="13" l="1"/>
  <c r="AC391" i="13" l="1"/>
  <c r="AD391" i="13" l="1"/>
  <c r="AE391" i="13" l="1"/>
  <c r="D392" i="13" l="1"/>
  <c r="E392" i="13" l="1"/>
  <c r="F392" i="13" l="1"/>
  <c r="G392" i="13" l="1"/>
  <c r="H392" i="13" l="1"/>
  <c r="I392" i="13" l="1"/>
  <c r="J392" i="13" l="1"/>
  <c r="K392" i="13" l="1"/>
  <c r="L392" i="13" l="1"/>
  <c r="M392" i="13" l="1"/>
  <c r="N392" i="13" l="1"/>
  <c r="O392" i="13" l="1"/>
  <c r="P392" i="13" l="1"/>
  <c r="Q392" i="13" l="1"/>
  <c r="R392" i="13" l="1"/>
  <c r="S392" i="13" l="1"/>
  <c r="T392" i="13" l="1"/>
  <c r="U392" i="13" l="1"/>
  <c r="V392" i="13" l="1"/>
  <c r="W392" i="13" l="1"/>
  <c r="X392" i="13" l="1"/>
  <c r="Y392" i="13" l="1"/>
  <c r="Z392" i="13" l="1"/>
  <c r="AA392" i="13" l="1"/>
  <c r="AB392" i="13" l="1"/>
  <c r="AC392" i="13" l="1"/>
  <c r="AD392" i="13" l="1"/>
  <c r="AE392" i="13" l="1"/>
  <c r="D393" i="13" l="1"/>
  <c r="E393" i="13" l="1"/>
  <c r="F393" i="13" l="1"/>
  <c r="G393" i="13" l="1"/>
  <c r="H393" i="13" l="1"/>
  <c r="I393" i="13" l="1"/>
  <c r="J393" i="13" l="1"/>
  <c r="K393" i="13" l="1"/>
  <c r="L393" i="13" l="1"/>
  <c r="M393" i="13" l="1"/>
  <c r="N393" i="13" l="1"/>
  <c r="O393" i="13" l="1"/>
  <c r="P393" i="13" l="1"/>
  <c r="Q393" i="13" l="1"/>
  <c r="R393" i="13" l="1"/>
  <c r="S393" i="13" l="1"/>
  <c r="T393" i="13" l="1"/>
  <c r="U393" i="13" l="1"/>
  <c r="V393" i="13" l="1"/>
  <c r="W393" i="13" l="1"/>
  <c r="X393" i="13" l="1"/>
  <c r="Y393" i="13" l="1"/>
  <c r="Z393" i="13" l="1"/>
  <c r="AA393" i="13" l="1"/>
  <c r="AB393" i="13" l="1"/>
  <c r="AC393" i="13" l="1"/>
  <c r="AD393" i="13" l="1"/>
  <c r="AE393" i="13" l="1"/>
  <c r="D394" i="13" l="1"/>
  <c r="E394" i="13" l="1"/>
  <c r="F394" i="13" l="1"/>
  <c r="G394" i="13" l="1"/>
  <c r="H394" i="13" l="1"/>
  <c r="I394" i="13" l="1"/>
  <c r="J394" i="13" l="1"/>
  <c r="K394" i="13" l="1"/>
  <c r="L394" i="13" l="1"/>
  <c r="M394" i="13" l="1"/>
  <c r="N394" i="13" l="1"/>
  <c r="O394" i="13" l="1"/>
  <c r="P394" i="13" l="1"/>
  <c r="Q394" i="13" l="1"/>
  <c r="R394" i="13" l="1"/>
  <c r="S394" i="13" l="1"/>
  <c r="T394" i="13" l="1"/>
  <c r="U394" i="13" l="1"/>
  <c r="V394" i="13" l="1"/>
  <c r="W394" i="13" l="1"/>
  <c r="X394" i="13" l="1"/>
  <c r="Y394" i="13" l="1"/>
  <c r="Z394" i="13" l="1"/>
  <c r="AA394" i="13" l="1"/>
  <c r="AB394" i="13" l="1"/>
  <c r="AC394" i="13" l="1"/>
  <c r="AD394" i="13" l="1"/>
  <c r="AE394" i="13" l="1"/>
  <c r="D395" i="13" l="1"/>
  <c r="E395" i="13" l="1"/>
  <c r="F395" i="13" l="1"/>
  <c r="G395" i="13" l="1"/>
  <c r="H395" i="13" l="1"/>
  <c r="I395" i="13" l="1"/>
  <c r="J395" i="13" l="1"/>
  <c r="K395" i="13" l="1"/>
  <c r="L395" i="13" l="1"/>
  <c r="M395" i="13" l="1"/>
  <c r="N395" i="13" l="1"/>
  <c r="O395" i="13" l="1"/>
  <c r="P395" i="13" l="1"/>
  <c r="Q395" i="13" l="1"/>
  <c r="R395" i="13" l="1"/>
  <c r="S395" i="13" l="1"/>
  <c r="T395" i="13" l="1"/>
  <c r="U395" i="13" l="1"/>
  <c r="V395" i="13" l="1"/>
  <c r="W395" i="13" l="1"/>
  <c r="X395" i="13" l="1"/>
  <c r="Y395" i="13" l="1"/>
  <c r="Z395" i="13" l="1"/>
  <c r="AA395" i="13" l="1"/>
  <c r="AB395" i="13" l="1"/>
  <c r="AC395" i="13" l="1"/>
  <c r="AD395" i="13" l="1"/>
  <c r="AE395" i="13" l="1"/>
  <c r="D396" i="13" l="1"/>
  <c r="E396" i="13" l="1"/>
  <c r="F396" i="13" l="1"/>
  <c r="G396" i="13" l="1"/>
  <c r="H396" i="13" l="1"/>
  <c r="I396" i="13" l="1"/>
  <c r="J396" i="13" l="1"/>
  <c r="K396" i="13" l="1"/>
  <c r="L396" i="13" l="1"/>
  <c r="M396" i="13" l="1"/>
  <c r="N396" i="13" l="1"/>
  <c r="O396" i="13" l="1"/>
  <c r="P396" i="13" l="1"/>
  <c r="Q396" i="13" l="1"/>
  <c r="R396" i="13" l="1"/>
  <c r="S396" i="13" l="1"/>
  <c r="T396" i="13" l="1"/>
  <c r="U396" i="13" l="1"/>
  <c r="V396" i="13" l="1"/>
  <c r="W396" i="13" l="1"/>
  <c r="X396" i="13" l="1"/>
  <c r="Y396" i="13" l="1"/>
  <c r="Z396" i="13" l="1"/>
  <c r="AA396" i="13" l="1"/>
  <c r="AB396" i="13" l="1"/>
  <c r="AC396" i="13" l="1"/>
  <c r="AD396" i="13" l="1"/>
  <c r="AE396" i="13" l="1"/>
  <c r="D397" i="13" l="1"/>
  <c r="E397" i="13" s="1"/>
  <c r="F397" i="13" s="1"/>
  <c r="G397" i="13" s="1"/>
  <c r="H397" i="13" s="1"/>
  <c r="I397" i="13" s="1"/>
  <c r="J397" i="13" s="1"/>
  <c r="K397" i="13" s="1"/>
  <c r="L397" i="13" s="1"/>
  <c r="M397" i="13" s="1"/>
  <c r="N397" i="13" s="1"/>
  <c r="O397" i="13" s="1"/>
  <c r="P397" i="13" s="1"/>
  <c r="Q397" i="13" s="1"/>
  <c r="R397" i="13" s="1"/>
  <c r="S397" i="13" s="1"/>
  <c r="T397" i="13" s="1"/>
  <c r="U397" i="13" s="1"/>
  <c r="V397" i="13" s="1"/>
  <c r="W397" i="13" s="1"/>
  <c r="X397" i="13" s="1"/>
  <c r="Y397" i="13" s="1"/>
  <c r="Z397" i="13" s="1"/>
  <c r="AA397" i="13" s="1"/>
  <c r="AB397" i="13" s="1"/>
  <c r="AC397" i="13" s="1"/>
  <c r="AD397" i="13" s="1"/>
  <c r="AE397" i="13" s="1"/>
  <c r="D398" i="13" s="1"/>
  <c r="E398" i="13" s="1"/>
  <c r="F398" i="13" s="1"/>
  <c r="G398" i="13" s="1"/>
  <c r="H398" i="13" s="1"/>
  <c r="I398" i="13" s="1"/>
  <c r="J398" i="13" s="1"/>
  <c r="K398" i="13" s="1"/>
  <c r="L398" i="13" s="1"/>
  <c r="M398" i="13" s="1"/>
  <c r="N398" i="13" s="1"/>
  <c r="O398" i="13" s="1"/>
  <c r="P398" i="13" s="1"/>
  <c r="Q398" i="13" s="1"/>
  <c r="R398" i="13" s="1"/>
  <c r="S398" i="13" s="1"/>
  <c r="T398" i="13" s="1"/>
  <c r="U398" i="13" s="1"/>
  <c r="V398" i="13" s="1"/>
  <c r="W398" i="13" s="1"/>
  <c r="X398" i="13" s="1"/>
  <c r="Y398" i="13" s="1"/>
  <c r="Z398" i="13" s="1"/>
  <c r="AA398" i="13" s="1"/>
  <c r="AB398" i="13" s="1"/>
  <c r="AC398" i="13" s="1"/>
  <c r="AD398" i="13" s="1"/>
  <c r="AE398" i="13" s="1"/>
  <c r="D399" i="13" s="1"/>
  <c r="E399" i="13" s="1"/>
  <c r="F399" i="13" s="1"/>
  <c r="G399" i="13" s="1"/>
  <c r="H399" i="13" s="1"/>
  <c r="I399" i="13" s="1"/>
  <c r="J399" i="13" s="1"/>
  <c r="K399" i="13" s="1"/>
  <c r="L399" i="13" s="1"/>
  <c r="M399" i="13" s="1"/>
  <c r="N399" i="13" s="1"/>
  <c r="O399" i="13" s="1"/>
  <c r="P399" i="13" s="1"/>
  <c r="Q399" i="13" s="1"/>
  <c r="R399" i="13" s="1"/>
  <c r="S399" i="13" s="1"/>
  <c r="T399" i="13" s="1"/>
  <c r="U399" i="13" s="1"/>
  <c r="V399" i="13" s="1"/>
  <c r="W399" i="13" s="1"/>
  <c r="X399" i="13" s="1"/>
  <c r="Y399" i="13" s="1"/>
  <c r="Z399" i="13" s="1"/>
  <c r="AA399" i="13" s="1"/>
  <c r="AB399" i="13" s="1"/>
  <c r="AC399" i="13" s="1"/>
  <c r="AD399" i="13" s="1"/>
  <c r="AE399" i="13" s="1"/>
  <c r="D400" i="13" s="1"/>
  <c r="E400" i="13" s="1"/>
  <c r="F400" i="13" s="1"/>
  <c r="G400" i="13" s="1"/>
  <c r="H400" i="13" s="1"/>
  <c r="I400" i="13" s="1"/>
  <c r="J400" i="13" s="1"/>
  <c r="K400" i="13" s="1"/>
  <c r="L400" i="13" s="1"/>
  <c r="M400" i="13" s="1"/>
  <c r="N400" i="13" s="1"/>
  <c r="O400" i="13" s="1"/>
  <c r="P400" i="13" s="1"/>
  <c r="Q400" i="13" s="1"/>
  <c r="R400" i="13" s="1"/>
  <c r="S400" i="13" s="1"/>
  <c r="T400" i="13" s="1"/>
  <c r="U400" i="13" s="1"/>
  <c r="V400" i="13" s="1"/>
  <c r="W400" i="13" s="1"/>
  <c r="X400" i="13" s="1"/>
  <c r="Y400" i="13" s="1"/>
  <c r="Z400" i="13" s="1"/>
  <c r="AA400" i="13" s="1"/>
  <c r="AB400" i="13" s="1"/>
  <c r="AC400" i="13" s="1"/>
  <c r="AD400" i="13" s="1"/>
  <c r="AE400" i="13" s="1"/>
  <c r="D401" i="13" s="1"/>
  <c r="E401" i="13" s="1"/>
  <c r="F401" i="13" s="1"/>
  <c r="G401" i="13" s="1"/>
  <c r="H401" i="13" s="1"/>
  <c r="I401" i="13" s="1"/>
  <c r="J401" i="13" s="1"/>
  <c r="K401" i="13" s="1"/>
  <c r="L401" i="13" s="1"/>
  <c r="M401" i="13" s="1"/>
  <c r="N401" i="13" s="1"/>
  <c r="O401" i="13" s="1"/>
  <c r="P401" i="13" s="1"/>
  <c r="Q401" i="13" s="1"/>
  <c r="R401" i="13" s="1"/>
  <c r="S401" i="13" s="1"/>
  <c r="T401" i="13" s="1"/>
  <c r="U401" i="13" s="1"/>
  <c r="V401" i="13" s="1"/>
  <c r="W401" i="13" s="1"/>
  <c r="X401" i="13" s="1"/>
  <c r="Y401" i="13" s="1"/>
  <c r="Z401" i="13" s="1"/>
  <c r="AA401" i="13" s="1"/>
  <c r="AB401" i="13" s="1"/>
  <c r="AC401" i="13" s="1"/>
  <c r="AD401" i="13" s="1"/>
  <c r="AE401" i="13" s="1"/>
  <c r="D402" i="13" s="1"/>
  <c r="E402" i="13" s="1"/>
  <c r="F402" i="13" s="1"/>
  <c r="G402" i="13" s="1"/>
  <c r="H402" i="13" s="1"/>
  <c r="I402" i="13" s="1"/>
  <c r="J402" i="13" s="1"/>
  <c r="K402" i="13" s="1"/>
  <c r="L402" i="13" s="1"/>
  <c r="M402" i="13" s="1"/>
  <c r="N402" i="13" s="1"/>
  <c r="O402" i="13" s="1"/>
  <c r="P402" i="13" s="1"/>
  <c r="Q402" i="13" s="1"/>
  <c r="R402" i="13" s="1"/>
  <c r="S402" i="13" s="1"/>
  <c r="T402" i="13" s="1"/>
  <c r="U402" i="13" s="1"/>
  <c r="V402" i="13" s="1"/>
  <c r="W402" i="13" s="1"/>
  <c r="X402" i="13" s="1"/>
  <c r="Y402" i="13" s="1"/>
  <c r="Z402" i="13" s="1"/>
  <c r="AA402" i="13" s="1"/>
  <c r="AB402" i="13" s="1"/>
  <c r="AC402" i="13" s="1"/>
  <c r="AD402" i="13" s="1"/>
  <c r="AE402" i="13" s="1"/>
  <c r="D403" i="13" s="1"/>
  <c r="E403" i="13" s="1"/>
  <c r="F403" i="13" s="1"/>
  <c r="G403" i="13" s="1"/>
  <c r="H403" i="13" s="1"/>
  <c r="I403" i="13" s="1"/>
  <c r="J403" i="13" s="1"/>
  <c r="K403" i="13" s="1"/>
  <c r="L403" i="13" s="1"/>
  <c r="M403" i="13" s="1"/>
  <c r="N403" i="13" s="1"/>
  <c r="O403" i="13" s="1"/>
  <c r="P403" i="13" s="1"/>
  <c r="Q403" i="13" s="1"/>
  <c r="R403" i="13" s="1"/>
  <c r="S403" i="13" s="1"/>
  <c r="T403" i="13" s="1"/>
  <c r="U403" i="13" s="1"/>
  <c r="V403" i="13" s="1"/>
  <c r="W403" i="13" s="1"/>
  <c r="X403" i="13" s="1"/>
  <c r="Y403" i="13" s="1"/>
  <c r="Z403" i="13" s="1"/>
  <c r="AA403" i="13" s="1"/>
  <c r="AB403" i="13" s="1"/>
  <c r="AC403" i="13" s="1"/>
  <c r="AD403" i="13" s="1"/>
  <c r="AE403" i="13" s="1"/>
  <c r="D404" i="13" s="1"/>
  <c r="E404" i="13" s="1"/>
  <c r="F404" i="13" s="1"/>
  <c r="G404" i="13" s="1"/>
  <c r="H404" i="13" s="1"/>
  <c r="I404" i="13" s="1"/>
  <c r="J404" i="13" s="1"/>
  <c r="K404" i="13" s="1"/>
  <c r="L404" i="13" s="1"/>
  <c r="M404" i="13" s="1"/>
  <c r="N404" i="13" s="1"/>
  <c r="O404" i="13" s="1"/>
  <c r="P404" i="13" s="1"/>
  <c r="Q404" i="13" s="1"/>
  <c r="R404" i="13" s="1"/>
  <c r="S404" i="13" s="1"/>
  <c r="T404" i="13" s="1"/>
  <c r="U404" i="13" s="1"/>
  <c r="V404" i="13" s="1"/>
  <c r="W404" i="13" s="1"/>
  <c r="X404" i="13" s="1"/>
  <c r="Y404" i="13" s="1"/>
  <c r="Z404" i="13" s="1"/>
  <c r="AA404" i="13" s="1"/>
  <c r="AB404" i="13" s="1"/>
  <c r="AC404" i="13" s="1"/>
  <c r="AD404" i="13" s="1"/>
  <c r="AE404" i="13" s="1"/>
  <c r="D405" i="13" s="1"/>
  <c r="E405" i="13" s="1"/>
  <c r="F405" i="13" s="1"/>
  <c r="G405" i="13" s="1"/>
  <c r="H405" i="13" s="1"/>
  <c r="I405" i="13" s="1"/>
  <c r="J405" i="13" s="1"/>
  <c r="K405" i="13" s="1"/>
  <c r="L405" i="13" s="1"/>
  <c r="M405" i="13" s="1"/>
  <c r="N405" i="13" s="1"/>
  <c r="O405" i="13" s="1"/>
  <c r="P405" i="13" s="1"/>
  <c r="Q405" i="13" s="1"/>
  <c r="R405" i="13" s="1"/>
  <c r="S405" i="13" s="1"/>
  <c r="T405" i="13" s="1"/>
  <c r="U405" i="13" s="1"/>
  <c r="V405" i="13" s="1"/>
  <c r="W405" i="13" s="1"/>
  <c r="X405" i="13" s="1"/>
  <c r="Y405" i="13" s="1"/>
  <c r="Z405" i="13" s="1"/>
  <c r="AA405" i="13" s="1"/>
  <c r="AB405" i="13" s="1"/>
  <c r="AC405" i="13" s="1"/>
  <c r="AD405" i="13" s="1"/>
  <c r="AE405" i="13" s="1"/>
  <c r="D406" i="13" s="1"/>
  <c r="E406" i="13" s="1"/>
  <c r="F406" i="13" s="1"/>
  <c r="G406" i="13" s="1"/>
  <c r="H406" i="13" s="1"/>
  <c r="I406" i="13" s="1"/>
  <c r="J406" i="13" s="1"/>
  <c r="K406" i="13" s="1"/>
  <c r="L406" i="13" s="1"/>
  <c r="M406" i="13" s="1"/>
  <c r="N406" i="13" s="1"/>
  <c r="O406" i="13" s="1"/>
  <c r="P406" i="13" s="1"/>
  <c r="Q406" i="13" s="1"/>
  <c r="R406" i="13" s="1"/>
  <c r="S406" i="13" s="1"/>
  <c r="T406" i="13" s="1"/>
  <c r="U406" i="13" s="1"/>
  <c r="V406" i="13" s="1"/>
  <c r="W406" i="13" s="1"/>
  <c r="X406" i="13" s="1"/>
  <c r="Y406" i="13" s="1"/>
  <c r="Z406" i="13" s="1"/>
  <c r="AA406" i="13" s="1"/>
  <c r="AB406" i="13" s="1"/>
  <c r="AC406" i="13" s="1"/>
  <c r="AD406" i="13" s="1"/>
  <c r="AE406" i="13" s="1"/>
  <c r="D407" i="13" s="1"/>
  <c r="E407" i="13" s="1"/>
  <c r="F407" i="13" s="1"/>
  <c r="G407" i="13" s="1"/>
  <c r="H407" i="13" s="1"/>
  <c r="I407" i="13" s="1"/>
  <c r="J407" i="13" s="1"/>
  <c r="K407" i="13" s="1"/>
  <c r="L407" i="13" s="1"/>
  <c r="M407" i="13" s="1"/>
  <c r="N407" i="13" s="1"/>
  <c r="O407" i="13" s="1"/>
  <c r="P407" i="13" s="1"/>
  <c r="Q407" i="13" s="1"/>
  <c r="R407" i="13" s="1"/>
  <c r="S407" i="13" s="1"/>
  <c r="T407" i="13" s="1"/>
  <c r="U407" i="13" s="1"/>
  <c r="V407" i="13" s="1"/>
  <c r="W407" i="13" s="1"/>
  <c r="X407" i="13" s="1"/>
  <c r="Y407" i="13" s="1"/>
  <c r="Z407" i="13" s="1"/>
  <c r="AA407" i="13" s="1"/>
  <c r="AB407" i="13" s="1"/>
  <c r="AC407" i="13" s="1"/>
  <c r="AD407" i="13" s="1"/>
  <c r="AE407" i="13" s="1"/>
  <c r="D408" i="13" s="1"/>
  <c r="E408" i="13" s="1"/>
  <c r="F408" i="13" s="1"/>
  <c r="G408" i="13" s="1"/>
  <c r="H408" i="13" s="1"/>
  <c r="I408" i="13" s="1"/>
  <c r="J408" i="13" s="1"/>
  <c r="K408" i="13" s="1"/>
  <c r="L408" i="13" s="1"/>
  <c r="M408" i="13" s="1"/>
  <c r="N408" i="13" s="1"/>
  <c r="O408" i="13" s="1"/>
  <c r="P408" i="13" s="1"/>
  <c r="Q408" i="13" s="1"/>
  <c r="R408" i="13" s="1"/>
  <c r="S408" i="13" s="1"/>
  <c r="T408" i="13" s="1"/>
  <c r="U408" i="13" s="1"/>
  <c r="V408" i="13" s="1"/>
  <c r="W408" i="13" s="1"/>
  <c r="X408" i="13" s="1"/>
  <c r="Y408" i="13" s="1"/>
  <c r="Z408" i="13" s="1"/>
  <c r="AA408" i="13" s="1"/>
  <c r="AB408" i="13" s="1"/>
  <c r="AC408" i="13" s="1"/>
  <c r="AD408" i="13" s="1"/>
  <c r="AE408" i="13" s="1"/>
  <c r="D409" i="13" s="1"/>
  <c r="E409" i="13" s="1"/>
  <c r="F409" i="13" s="1"/>
  <c r="G409" i="13" s="1"/>
  <c r="H409" i="13" s="1"/>
  <c r="I409" i="13" s="1"/>
  <c r="J409" i="13" s="1"/>
  <c r="K409" i="13" s="1"/>
  <c r="L409" i="13" s="1"/>
  <c r="M409" i="13" s="1"/>
  <c r="N409" i="13" s="1"/>
  <c r="O409" i="13" s="1"/>
  <c r="P409" i="13" s="1"/>
  <c r="Q409" i="13" s="1"/>
  <c r="R409" i="13" s="1"/>
  <c r="S409" i="13" s="1"/>
  <c r="T409" i="13" s="1"/>
  <c r="U409" i="13" s="1"/>
  <c r="V409" i="13" s="1"/>
  <c r="W409" i="13" s="1"/>
  <c r="X409" i="13" s="1"/>
  <c r="Y409" i="13" s="1"/>
  <c r="Z409" i="13" s="1"/>
  <c r="AA409" i="13" s="1"/>
  <c r="AB409" i="13" s="1"/>
  <c r="AC409" i="13" s="1"/>
  <c r="AD409" i="13" s="1"/>
  <c r="AE409" i="13" s="1"/>
  <c r="D410" i="13" s="1"/>
  <c r="E410" i="13" s="1"/>
  <c r="F410" i="13" s="1"/>
  <c r="G410" i="13" s="1"/>
  <c r="H410" i="13" s="1"/>
  <c r="I410" i="13" s="1"/>
  <c r="J410" i="13" s="1"/>
  <c r="K410" i="13" s="1"/>
  <c r="L410" i="13" s="1"/>
  <c r="M410" i="13" s="1"/>
  <c r="N410" i="13" s="1"/>
  <c r="O410" i="13" s="1"/>
  <c r="P410" i="13" s="1"/>
  <c r="Q410" i="13" s="1"/>
  <c r="R410" i="13" s="1"/>
  <c r="S410" i="13" s="1"/>
  <c r="T410" i="13" s="1"/>
  <c r="U410" i="13" s="1"/>
  <c r="V410" i="13" s="1"/>
  <c r="W410" i="13" s="1"/>
  <c r="X410" i="13" s="1"/>
  <c r="Y410" i="13" s="1"/>
  <c r="Z410" i="13" s="1"/>
  <c r="AA410" i="13" s="1"/>
  <c r="AB410" i="13" s="1"/>
  <c r="AC410" i="13" s="1"/>
  <c r="AD410" i="13" s="1"/>
  <c r="AE410" i="13" s="1"/>
  <c r="D411" i="13" s="1"/>
  <c r="E411" i="13" s="1"/>
  <c r="F411" i="13" s="1"/>
  <c r="G411" i="13" s="1"/>
  <c r="H411" i="13" s="1"/>
  <c r="I411" i="13" s="1"/>
  <c r="J411" i="13" s="1"/>
  <c r="K411" i="13" s="1"/>
  <c r="L411" i="13" s="1"/>
  <c r="M411" i="13" s="1"/>
  <c r="N411" i="13" s="1"/>
  <c r="O411" i="13" s="1"/>
  <c r="P411" i="13" s="1"/>
  <c r="Q411" i="13" s="1"/>
  <c r="R411" i="13" s="1"/>
  <c r="S411" i="13" s="1"/>
  <c r="T411" i="13" s="1"/>
  <c r="U411" i="13" s="1"/>
  <c r="V411" i="13" s="1"/>
  <c r="W411" i="13" s="1"/>
  <c r="X411" i="13" s="1"/>
  <c r="Y411" i="13" s="1"/>
  <c r="Z411" i="13" s="1"/>
  <c r="AA411" i="13" s="1"/>
  <c r="AB411" i="13" s="1"/>
  <c r="AC411" i="13" s="1"/>
  <c r="AD411" i="13" s="1"/>
  <c r="AE411" i="13" s="1"/>
  <c r="D412" i="13" s="1"/>
  <c r="E412" i="13" s="1"/>
  <c r="F412" i="13" s="1"/>
  <c r="G412" i="13" s="1"/>
  <c r="H412" i="13" s="1"/>
  <c r="I412" i="13" s="1"/>
  <c r="J412" i="13" s="1"/>
  <c r="K412" i="13" s="1"/>
  <c r="L412" i="13" s="1"/>
  <c r="M412" i="13" s="1"/>
  <c r="N412" i="13" s="1"/>
  <c r="O412" i="13" s="1"/>
  <c r="P412" i="13" s="1"/>
  <c r="Q412" i="13" s="1"/>
  <c r="R412" i="13" s="1"/>
  <c r="S412" i="13" s="1"/>
  <c r="T412" i="13" s="1"/>
  <c r="U412" i="13" s="1"/>
  <c r="V412" i="13" s="1"/>
  <c r="W412" i="13" s="1"/>
  <c r="X412" i="13" s="1"/>
  <c r="Y412" i="13" s="1"/>
  <c r="Z412" i="13" s="1"/>
  <c r="AA412" i="13" s="1"/>
  <c r="AB412" i="13" s="1"/>
  <c r="AC412" i="13" s="1"/>
  <c r="AD412" i="13" s="1"/>
  <c r="AE412" i="13" s="1"/>
  <c r="D413" i="13" s="1"/>
  <c r="E413" i="13" s="1"/>
  <c r="F413" i="13" s="1"/>
  <c r="G413" i="13" s="1"/>
  <c r="H413" i="13" s="1"/>
  <c r="I413" i="13" s="1"/>
  <c r="J413" i="13" s="1"/>
  <c r="K413" i="13" s="1"/>
  <c r="L413" i="13" s="1"/>
  <c r="M413" i="13" s="1"/>
  <c r="N413" i="13" s="1"/>
  <c r="O413" i="13" s="1"/>
  <c r="P413" i="13" s="1"/>
  <c r="Q413" i="13" s="1"/>
  <c r="R413" i="13" s="1"/>
  <c r="S413" i="13" s="1"/>
  <c r="T413" i="13" s="1"/>
  <c r="U413" i="13" s="1"/>
  <c r="V413" i="13" s="1"/>
  <c r="W413" i="13" s="1"/>
  <c r="X413" i="13" s="1"/>
  <c r="Y413" i="13" s="1"/>
  <c r="Z413" i="13" s="1"/>
  <c r="AA413" i="13" s="1"/>
  <c r="AB413" i="13" s="1"/>
  <c r="AC413" i="13" s="1"/>
  <c r="AD413" i="13" s="1"/>
  <c r="AE413" i="13" s="1"/>
  <c r="D414" i="13" s="1"/>
  <c r="E414" i="13" s="1"/>
  <c r="F414" i="13" s="1"/>
  <c r="G414" i="13" s="1"/>
  <c r="H414" i="13" s="1"/>
  <c r="I414" i="13" s="1"/>
  <c r="J414" i="13" s="1"/>
  <c r="K414" i="13" s="1"/>
  <c r="L414" i="13" s="1"/>
  <c r="M414" i="13" s="1"/>
  <c r="N414" i="13" s="1"/>
  <c r="O414" i="13" s="1"/>
  <c r="P414" i="13" s="1"/>
  <c r="Q414" i="13" s="1"/>
  <c r="R414" i="13" s="1"/>
  <c r="S414" i="13" s="1"/>
  <c r="T414" i="13" s="1"/>
  <c r="U414" i="13" s="1"/>
  <c r="V414" i="13" s="1"/>
  <c r="W414" i="13" s="1"/>
  <c r="X414" i="13" s="1"/>
  <c r="Y414" i="13" s="1"/>
  <c r="Z414" i="13" s="1"/>
  <c r="AA414" i="13" s="1"/>
  <c r="AB414" i="13" s="1"/>
  <c r="AC414" i="13" s="1"/>
  <c r="AD414" i="13" s="1"/>
  <c r="AE414" i="13" s="1"/>
  <c r="D415" i="13" s="1"/>
  <c r="E415" i="13" s="1"/>
  <c r="F415" i="13" s="1"/>
  <c r="G415" i="13" s="1"/>
  <c r="H415" i="13" s="1"/>
  <c r="I415" i="13" s="1"/>
  <c r="J415" i="13" s="1"/>
  <c r="K415" i="13" s="1"/>
  <c r="L415" i="13" s="1"/>
  <c r="M415" i="13" s="1"/>
  <c r="N415" i="13" s="1"/>
  <c r="O415" i="13" s="1"/>
  <c r="P415" i="13" s="1"/>
  <c r="Q415" i="13" s="1"/>
  <c r="R415" i="13" s="1"/>
  <c r="S415" i="13" s="1"/>
  <c r="T415" i="13" s="1"/>
  <c r="U415" i="13" s="1"/>
  <c r="V415" i="13" s="1"/>
  <c r="W415" i="13" s="1"/>
  <c r="X415" i="13" s="1"/>
  <c r="Y415" i="13" s="1"/>
  <c r="Z415" i="13" s="1"/>
  <c r="AA415" i="13" s="1"/>
  <c r="AB415" i="13" s="1"/>
  <c r="AC415" i="13" s="1"/>
  <c r="AD415" i="13" s="1"/>
  <c r="AE415" i="13" s="1"/>
  <c r="D416" i="13" s="1"/>
  <c r="E416" i="13" s="1"/>
  <c r="F416" i="13" s="1"/>
  <c r="G416" i="13" s="1"/>
  <c r="H416" i="13" s="1"/>
  <c r="I416" i="13" s="1"/>
  <c r="J416" i="13" s="1"/>
  <c r="K416" i="13" s="1"/>
  <c r="L416" i="13" s="1"/>
  <c r="M416" i="13" s="1"/>
  <c r="N416" i="13" s="1"/>
  <c r="O416" i="13" s="1"/>
  <c r="P416" i="13" s="1"/>
  <c r="Q416" i="13" s="1"/>
  <c r="R416" i="13" s="1"/>
  <c r="S416" i="13" s="1"/>
  <c r="T416" i="13" s="1"/>
  <c r="U416" i="13" s="1"/>
  <c r="V416" i="13" s="1"/>
  <c r="W416" i="13" s="1"/>
  <c r="X416" i="13" s="1"/>
  <c r="Y416" i="13" s="1"/>
  <c r="Z416" i="13" s="1"/>
  <c r="AA416" i="13" s="1"/>
  <c r="AB416" i="13" s="1"/>
  <c r="AC416" i="13" s="1"/>
  <c r="AD416" i="13" s="1"/>
  <c r="AE416" i="13"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E368" i="4" l="1"/>
  <c r="D368" i="4"/>
  <c r="B368" i="4"/>
  <c r="C368" i="4"/>
  <c r="E369" i="4" l="1"/>
  <c r="B369" i="4"/>
  <c r="C369" i="4"/>
  <c r="D369" i="4"/>
  <c r="E370" i="4" l="1"/>
  <c r="B370" i="4"/>
  <c r="C370" i="4"/>
  <c r="D370" i="4"/>
  <c r="E371" i="4" l="1"/>
  <c r="C371" i="4"/>
  <c r="D371" i="4"/>
  <c r="B371" i="4"/>
  <c r="E372" i="4" l="1"/>
  <c r="D372" i="4"/>
  <c r="B372" i="4"/>
  <c r="C372" i="4"/>
  <c r="E373" i="4" l="1"/>
  <c r="B373" i="4"/>
  <c r="C373" i="4"/>
  <c r="D373" i="4"/>
  <c r="E374" i="4" l="1"/>
  <c r="B374" i="4"/>
  <c r="C374" i="4"/>
  <c r="D374" i="4"/>
  <c r="E375" i="4" l="1"/>
  <c r="C375" i="4"/>
  <c r="D375" i="4"/>
  <c r="B375" i="4"/>
  <c r="E376" i="4" l="1"/>
  <c r="D376" i="4"/>
  <c r="B376" i="4"/>
  <c r="C376" i="4"/>
  <c r="E377" i="4" l="1"/>
  <c r="B377" i="4"/>
  <c r="C377" i="4"/>
  <c r="D377" i="4"/>
  <c r="E378" i="4" l="1"/>
  <c r="B378" i="4"/>
  <c r="C378" i="4"/>
  <c r="D378" i="4"/>
  <c r="E379" i="4" l="1"/>
  <c r="C379" i="4"/>
  <c r="D379" i="4"/>
  <c r="B379" i="4"/>
  <c r="E380" i="4" l="1"/>
  <c r="D380" i="4"/>
  <c r="B380" i="4"/>
  <c r="C380" i="4"/>
  <c r="E381" i="4" l="1"/>
  <c r="B381" i="4"/>
  <c r="C381" i="4"/>
  <c r="D381" i="4"/>
  <c r="E382" i="4" l="1"/>
  <c r="B382" i="4"/>
  <c r="C382" i="4"/>
  <c r="D382" i="4"/>
  <c r="E383" i="4" l="1"/>
  <c r="C383" i="4"/>
  <c r="D383" i="4"/>
  <c r="B383" i="4"/>
  <c r="E384" i="4" l="1"/>
  <c r="D384" i="4"/>
  <c r="B384" i="4"/>
  <c r="C384" i="4"/>
  <c r="E385" i="4" l="1"/>
  <c r="B385" i="4"/>
  <c r="C385" i="4"/>
  <c r="D385" i="4"/>
  <c r="E386" i="4" l="1"/>
  <c r="B386" i="4"/>
  <c r="C386" i="4"/>
  <c r="D386" i="4"/>
  <c r="E387" i="4" l="1"/>
  <c r="C387" i="4"/>
  <c r="D387" i="4"/>
  <c r="B387" i="4"/>
  <c r="E388" i="4" l="1"/>
  <c r="D388" i="4"/>
  <c r="B388" i="4"/>
  <c r="C388" i="4"/>
  <c r="E389" i="4" l="1"/>
  <c r="B389" i="4"/>
  <c r="C389" i="4"/>
  <c r="D389" i="4"/>
  <c r="E390" i="4" l="1"/>
  <c r="B390" i="4"/>
  <c r="C390" i="4"/>
  <c r="D390" i="4"/>
  <c r="E391" i="4" l="1"/>
  <c r="C391" i="4"/>
  <c r="D391" i="4"/>
  <c r="B391" i="4"/>
  <c r="E392" i="4" l="1"/>
  <c r="D392" i="4"/>
  <c r="B392" i="4"/>
  <c r="C392" i="4"/>
  <c r="E393" i="4" l="1"/>
  <c r="B393" i="4"/>
  <c r="C393" i="4"/>
  <c r="D393" i="4"/>
  <c r="E394" i="4" l="1"/>
  <c r="B394" i="4"/>
  <c r="C394" i="4"/>
  <c r="D394" i="4"/>
  <c r="E395" i="4" l="1"/>
  <c r="C395" i="4"/>
  <c r="D395" i="4"/>
  <c r="B395" i="4"/>
  <c r="E396" i="4" l="1"/>
  <c r="D396" i="4"/>
  <c r="B396" i="4"/>
  <c r="C396" i="4"/>
  <c r="E397" i="4" l="1"/>
  <c r="B397" i="4"/>
  <c r="C397" i="4"/>
  <c r="D397" i="4"/>
  <c r="E398" i="4" l="1"/>
  <c r="B398" i="4"/>
  <c r="C398" i="4"/>
  <c r="D398" i="4"/>
  <c r="E399" i="4" l="1"/>
  <c r="C399" i="4"/>
  <c r="D399" i="4"/>
  <c r="B399" i="4"/>
  <c r="E400" i="4" l="1"/>
  <c r="D400" i="4"/>
  <c r="B400" i="4"/>
  <c r="C400" i="4"/>
  <c r="E401" i="4" l="1"/>
  <c r="B401" i="4"/>
  <c r="C401" i="4"/>
  <c r="D401" i="4"/>
  <c r="E402" i="4" l="1"/>
  <c r="B402" i="4"/>
  <c r="C402" i="4"/>
  <c r="D402" i="4"/>
  <c r="E403" i="4" l="1"/>
  <c r="C403" i="4"/>
  <c r="D403" i="4"/>
  <c r="B403" i="4"/>
  <c r="E404" i="4" l="1"/>
  <c r="D404" i="4"/>
  <c r="B404" i="4"/>
  <c r="C404" i="4"/>
  <c r="E405" i="4" l="1"/>
  <c r="B405" i="4"/>
  <c r="C405" i="4"/>
  <c r="D405" i="4"/>
  <c r="E406" i="4" l="1"/>
  <c r="B406" i="4"/>
  <c r="C406" i="4"/>
  <c r="D406" i="4"/>
  <c r="E407" i="4" l="1"/>
  <c r="C407" i="4"/>
  <c r="D407" i="4"/>
  <c r="B407" i="4"/>
  <c r="E408" i="4" l="1"/>
  <c r="D408" i="4"/>
  <c r="B408" i="4"/>
  <c r="C408" i="4"/>
  <c r="E409" i="4" l="1"/>
  <c r="B409" i="4"/>
  <c r="C409" i="4"/>
  <c r="D409" i="4"/>
  <c r="E410" i="4" l="1"/>
  <c r="B410" i="4"/>
  <c r="C410" i="4"/>
  <c r="D410" i="4"/>
  <c r="E411" i="4" l="1"/>
  <c r="C411" i="4"/>
  <c r="D411" i="4"/>
  <c r="B411" i="4"/>
  <c r="E412" i="4" l="1"/>
  <c r="D412" i="4"/>
  <c r="B412" i="4"/>
  <c r="C412" i="4"/>
  <c r="E413" i="4" l="1"/>
  <c r="B413" i="4"/>
  <c r="C413" i="4"/>
  <c r="D413" i="4"/>
  <c r="E414" i="4" l="1"/>
  <c r="B414" i="4"/>
  <c r="C414" i="4"/>
  <c r="D414" i="4"/>
  <c r="E415" i="4" l="1"/>
  <c r="C415" i="4"/>
  <c r="D415" i="4"/>
  <c r="B415" i="4"/>
  <c r="E416" i="4" l="1"/>
  <c r="D416" i="4"/>
  <c r="B416" i="4"/>
  <c r="C416" i="4"/>
  <c r="E417" i="4" l="1"/>
  <c r="B417" i="4"/>
  <c r="C417" i="4"/>
  <c r="D417" i="4"/>
  <c r="E418" i="4" l="1"/>
  <c r="B418" i="4"/>
  <c r="C418" i="4"/>
  <c r="D418" i="4"/>
  <c r="E419" i="4" l="1"/>
  <c r="C419" i="4"/>
  <c r="D419" i="4"/>
  <c r="B419" i="4"/>
  <c r="E420" i="4" l="1"/>
  <c r="D420" i="4"/>
  <c r="B420" i="4"/>
  <c r="C420" i="4"/>
  <c r="E421" i="4" l="1"/>
  <c r="B421" i="4"/>
  <c r="C421" i="4"/>
  <c r="D421" i="4"/>
  <c r="E422" i="4" l="1"/>
  <c r="B422" i="4"/>
  <c r="C422" i="4"/>
  <c r="D422" i="4"/>
  <c r="E423" i="4" l="1"/>
  <c r="C423" i="4"/>
  <c r="D423" i="4"/>
  <c r="B423" i="4"/>
  <c r="E424" i="4" l="1"/>
  <c r="D424" i="4"/>
  <c r="B424" i="4"/>
  <c r="C424" i="4"/>
  <c r="E425" i="4" l="1"/>
  <c r="B425" i="4"/>
  <c r="C425" i="4"/>
  <c r="D425" i="4"/>
  <c r="E426" i="4" l="1"/>
  <c r="B426" i="4"/>
  <c r="C426" i="4"/>
  <c r="D426" i="4"/>
  <c r="E427" i="4" l="1"/>
  <c r="C427" i="4"/>
  <c r="D427" i="4"/>
  <c r="B427" i="4"/>
  <c r="E428" i="4" l="1"/>
  <c r="D428" i="4"/>
  <c r="B428" i="4"/>
  <c r="C428" i="4"/>
  <c r="E429" i="4" l="1"/>
  <c r="B429" i="4"/>
  <c r="C429" i="4"/>
  <c r="D429" i="4"/>
  <c r="E430" i="4" l="1"/>
  <c r="B430" i="4"/>
  <c r="C430" i="4"/>
  <c r="D430" i="4"/>
  <c r="E431" i="4" l="1"/>
  <c r="C431" i="4"/>
  <c r="D431" i="4"/>
  <c r="B431" i="4"/>
  <c r="E432" i="4" l="1"/>
  <c r="D432" i="4"/>
  <c r="B432" i="4"/>
  <c r="C432" i="4"/>
  <c r="E433" i="4" l="1"/>
  <c r="B433" i="4"/>
  <c r="C433" i="4"/>
  <c r="D433" i="4"/>
  <c r="E434" i="4" l="1"/>
  <c r="B434" i="4"/>
  <c r="C434" i="4"/>
  <c r="D434" i="4"/>
  <c r="E435" i="4" l="1"/>
  <c r="C435" i="4"/>
  <c r="D435" i="4"/>
  <c r="B435" i="4"/>
  <c r="E436" i="4" l="1"/>
  <c r="D436" i="4"/>
  <c r="B436" i="4"/>
  <c r="C436" i="4"/>
  <c r="E437" i="4" l="1"/>
  <c r="B437" i="4"/>
  <c r="C437" i="4"/>
  <c r="D437" i="4"/>
  <c r="E438" i="4" l="1"/>
  <c r="B438" i="4"/>
  <c r="C438" i="4"/>
  <c r="D438" i="4"/>
  <c r="E439" i="4" l="1"/>
  <c r="C439" i="4"/>
  <c r="D439" i="4"/>
  <c r="B439" i="4"/>
  <c r="E440" i="4" l="1"/>
  <c r="D440" i="4"/>
  <c r="B440" i="4"/>
  <c r="C440" i="4"/>
  <c r="E441" i="4" l="1"/>
  <c r="B441" i="4"/>
  <c r="C441" i="4"/>
  <c r="D441" i="4"/>
  <c r="E442" i="4" l="1"/>
  <c r="B442" i="4"/>
  <c r="C442" i="4"/>
  <c r="D442" i="4"/>
  <c r="E443" i="4" l="1"/>
  <c r="C443" i="4"/>
  <c r="D443" i="4"/>
  <c r="B443" i="4"/>
  <c r="E444" i="4" l="1"/>
  <c r="D444" i="4"/>
  <c r="B444" i="4"/>
  <c r="C444" i="4"/>
  <c r="E445" i="4" l="1"/>
  <c r="B445" i="4"/>
  <c r="C445" i="4"/>
  <c r="D445" i="4"/>
  <c r="E446" i="4" l="1"/>
  <c r="B446" i="4"/>
  <c r="C446" i="4"/>
  <c r="D446" i="4"/>
  <c r="E447" i="4" l="1"/>
  <c r="C447" i="4"/>
  <c r="D447" i="4"/>
  <c r="B447" i="4"/>
  <c r="E448" i="4" l="1"/>
  <c r="D448" i="4"/>
  <c r="B448" i="4"/>
  <c r="C448" i="4"/>
  <c r="E449" i="4" l="1"/>
  <c r="B449" i="4"/>
  <c r="C449" i="4"/>
  <c r="D449" i="4"/>
  <c r="E450" i="4" l="1"/>
  <c r="B450" i="4"/>
  <c r="C450" i="4"/>
  <c r="D450" i="4"/>
  <c r="E451" i="4" l="1"/>
  <c r="C451" i="4"/>
  <c r="D451" i="4"/>
  <c r="B451" i="4"/>
  <c r="E452" i="4" l="1"/>
  <c r="D452" i="4"/>
  <c r="B452" i="4"/>
  <c r="C452" i="4"/>
  <c r="E453" i="4" l="1"/>
  <c r="B453" i="4"/>
  <c r="C453" i="4"/>
  <c r="D453" i="4"/>
  <c r="E454" i="4" l="1"/>
  <c r="B454" i="4"/>
  <c r="C454" i="4"/>
  <c r="D454" i="4"/>
  <c r="E455" i="4" l="1"/>
  <c r="C455" i="4"/>
  <c r="D455" i="4"/>
  <c r="B455" i="4"/>
  <c r="E456" i="4" l="1"/>
  <c r="D456" i="4"/>
  <c r="B456" i="4"/>
  <c r="C456" i="4"/>
  <c r="E457" i="4" l="1"/>
  <c r="B457" i="4"/>
  <c r="C457" i="4"/>
  <c r="D457" i="4"/>
  <c r="E458" i="4" l="1"/>
  <c r="B458" i="4"/>
  <c r="C458" i="4"/>
  <c r="D458" i="4"/>
  <c r="E459" i="4" l="1"/>
  <c r="C459" i="4"/>
  <c r="D459" i="4"/>
  <c r="B459" i="4"/>
  <c r="E460" i="4" l="1"/>
  <c r="D460" i="4"/>
  <c r="B460" i="4"/>
  <c r="C460" i="4"/>
  <c r="E461" i="4" l="1"/>
  <c r="B461" i="4"/>
  <c r="C461" i="4"/>
  <c r="D461" i="4"/>
  <c r="E462" i="4" l="1"/>
  <c r="B462" i="4"/>
  <c r="C462" i="4"/>
  <c r="D462" i="4"/>
  <c r="E463" i="4" l="1"/>
  <c r="C463" i="4"/>
  <c r="D463" i="4"/>
  <c r="B463" i="4"/>
  <c r="E464" i="4" l="1"/>
  <c r="D464" i="4"/>
  <c r="B464" i="4"/>
  <c r="C464" i="4"/>
  <c r="E465" i="4" l="1"/>
  <c r="B465" i="4"/>
  <c r="C465" i="4"/>
  <c r="D465" i="4"/>
  <c r="E466" i="4" l="1"/>
  <c r="B466" i="4"/>
  <c r="C466" i="4"/>
  <c r="D466" i="4"/>
  <c r="E467" i="4" l="1"/>
  <c r="C467" i="4"/>
  <c r="D467" i="4"/>
  <c r="B467" i="4"/>
  <c r="E468" i="4" l="1"/>
  <c r="D468" i="4"/>
  <c r="B468" i="4"/>
  <c r="C468" i="4"/>
  <c r="E469" i="4" l="1"/>
  <c r="B469" i="4"/>
  <c r="C469" i="4"/>
  <c r="D469" i="4"/>
  <c r="E470" i="4" l="1"/>
  <c r="B470" i="4"/>
  <c r="C470" i="4"/>
  <c r="D470" i="4"/>
  <c r="E471" i="4" l="1"/>
  <c r="C471" i="4"/>
  <c r="D471" i="4"/>
  <c r="B471" i="4"/>
  <c r="E472" i="4" l="1"/>
  <c r="D472" i="4"/>
  <c r="B472" i="4"/>
  <c r="C472" i="4"/>
  <c r="E473" i="4" l="1"/>
  <c r="B473" i="4"/>
  <c r="C473" i="4"/>
  <c r="D473" i="4"/>
  <c r="E474" i="4" l="1"/>
  <c r="B474" i="4"/>
  <c r="C474" i="4"/>
  <c r="D474" i="4"/>
  <c r="E475" i="4" l="1"/>
  <c r="C475" i="4"/>
  <c r="D475" i="4"/>
  <c r="B475" i="4"/>
  <c r="E476" i="4" l="1"/>
  <c r="D476" i="4"/>
  <c r="B476" i="4"/>
  <c r="C476" i="4"/>
  <c r="E477" i="4" l="1"/>
  <c r="B477" i="4"/>
  <c r="C477" i="4"/>
  <c r="D477" i="4"/>
  <c r="E478" i="4" l="1"/>
  <c r="B478" i="4"/>
  <c r="C478" i="4"/>
  <c r="D478" i="4"/>
  <c r="E479" i="4" l="1"/>
  <c r="C479" i="4"/>
  <c r="D479" i="4"/>
  <c r="B479" i="4"/>
  <c r="E480" i="4" l="1"/>
  <c r="D480" i="4"/>
  <c r="B480" i="4"/>
  <c r="C480" i="4"/>
  <c r="E481" i="4" l="1"/>
  <c r="B481" i="4"/>
  <c r="C481" i="4"/>
  <c r="D481" i="4"/>
  <c r="E482" i="4" l="1"/>
  <c r="B482" i="4"/>
  <c r="C482" i="4"/>
  <c r="D482" i="4"/>
  <c r="E483" i="4" l="1"/>
  <c r="C483" i="4"/>
  <c r="D483" i="4"/>
  <c r="B483" i="4"/>
  <c r="E484" i="4" l="1"/>
  <c r="D484" i="4"/>
  <c r="B484" i="4"/>
  <c r="C484" i="4"/>
  <c r="E485" i="4" l="1"/>
  <c r="B485" i="4"/>
  <c r="C485" i="4"/>
  <c r="D485" i="4"/>
  <c r="E486" i="4" l="1"/>
  <c r="B486" i="4"/>
  <c r="C486" i="4"/>
  <c r="D486" i="4"/>
  <c r="E487" i="4" l="1"/>
  <c r="C487" i="4"/>
  <c r="D487" i="4"/>
  <c r="B487" i="4"/>
  <c r="E488" i="4" l="1"/>
  <c r="D488" i="4"/>
  <c r="B488" i="4"/>
  <c r="C488" i="4"/>
  <c r="E489" i="4" l="1"/>
  <c r="B489" i="4"/>
  <c r="C489" i="4"/>
  <c r="D489" i="4"/>
  <c r="E490" i="4" l="1"/>
  <c r="B490" i="4"/>
  <c r="C490" i="4"/>
  <c r="D490" i="4"/>
  <c r="E491" i="4" l="1"/>
  <c r="C491" i="4"/>
  <c r="D491" i="4"/>
  <c r="B491" i="4"/>
  <c r="E492" i="4" l="1"/>
  <c r="D492" i="4"/>
  <c r="B492" i="4"/>
  <c r="C492" i="4"/>
  <c r="E493" i="4" l="1"/>
  <c r="B493" i="4"/>
  <c r="C493" i="4"/>
  <c r="D493" i="4"/>
  <c r="E494" i="4" l="1"/>
  <c r="B494" i="4"/>
  <c r="C494" i="4"/>
  <c r="D494" i="4"/>
  <c r="E495" i="4" l="1"/>
  <c r="C495" i="4"/>
  <c r="D495" i="4"/>
  <c r="B495" i="4"/>
  <c r="E496" i="4" l="1"/>
  <c r="D496" i="4"/>
  <c r="B496" i="4"/>
  <c r="C496" i="4"/>
  <c r="E497" i="4" l="1"/>
  <c r="B497" i="4"/>
  <c r="C497" i="4"/>
  <c r="D497" i="4"/>
  <c r="E498" i="4" l="1"/>
  <c r="B498" i="4"/>
  <c r="C498" i="4"/>
  <c r="D498" i="4"/>
  <c r="E499" i="4" l="1"/>
  <c r="C499" i="4"/>
  <c r="D499" i="4"/>
  <c r="B499" i="4"/>
  <c r="E500" i="4" l="1"/>
  <c r="D500" i="4"/>
  <c r="B500" i="4"/>
  <c r="C500" i="4"/>
  <c r="E501" i="4" l="1"/>
  <c r="B501" i="4"/>
  <c r="C501" i="4"/>
  <c r="D501" i="4"/>
  <c r="E502" i="4" l="1"/>
  <c r="B502" i="4"/>
  <c r="C502" i="4"/>
  <c r="D502" i="4"/>
  <c r="E503" i="4" l="1"/>
  <c r="C503" i="4"/>
  <c r="D503" i="4"/>
  <c r="B503" i="4"/>
  <c r="E504" i="4" l="1"/>
  <c r="D504" i="4"/>
  <c r="B504" i="4"/>
  <c r="C504" i="4"/>
  <c r="E505" i="4" l="1"/>
  <c r="B505" i="4"/>
  <c r="C505" i="4"/>
  <c r="D505" i="4"/>
  <c r="E506" i="4" l="1"/>
  <c r="B506" i="4"/>
  <c r="C506" i="4"/>
  <c r="D506" i="4"/>
  <c r="E507" i="4" l="1"/>
  <c r="C507" i="4"/>
  <c r="D507" i="4"/>
  <c r="B507" i="4"/>
  <c r="E508" i="4" l="1"/>
  <c r="D508" i="4"/>
  <c r="B508" i="4"/>
  <c r="C508" i="4"/>
  <c r="E509" i="4" l="1"/>
  <c r="B509" i="4"/>
  <c r="C509" i="4"/>
  <c r="D509" i="4"/>
  <c r="E510" i="4" l="1"/>
  <c r="B510" i="4"/>
  <c r="C510" i="4"/>
  <c r="D510" i="4"/>
  <c r="E511" i="4" l="1"/>
  <c r="C511" i="4"/>
  <c r="D511" i="4"/>
  <c r="B511" i="4"/>
  <c r="E512" i="4" l="1"/>
  <c r="D512" i="4"/>
  <c r="B512" i="4"/>
  <c r="C512" i="4"/>
  <c r="E513" i="4" l="1"/>
  <c r="B513" i="4"/>
  <c r="C513" i="4"/>
  <c r="D513" i="4"/>
  <c r="E514" i="4" l="1"/>
  <c r="B514" i="4"/>
  <c r="C514" i="4"/>
  <c r="D514" i="4"/>
  <c r="E515" i="4" l="1"/>
  <c r="C515" i="4"/>
  <c r="D515" i="4"/>
  <c r="B515" i="4"/>
  <c r="E516" i="4" l="1"/>
  <c r="D516" i="4"/>
  <c r="B516" i="4"/>
  <c r="C516" i="4"/>
  <c r="E517" i="4" l="1"/>
  <c r="B517" i="4"/>
  <c r="C517" i="4"/>
  <c r="D517" i="4"/>
  <c r="E518" i="4" l="1"/>
  <c r="B518" i="4"/>
  <c r="C518" i="4"/>
  <c r="D518" i="4"/>
  <c r="E519" i="4" l="1"/>
  <c r="C519" i="4"/>
  <c r="D519" i="4"/>
  <c r="B519" i="4"/>
  <c r="E520" i="4" l="1"/>
  <c r="D25" i="13" s="1"/>
  <c r="D520" i="4"/>
  <c r="D24" i="13" s="1"/>
  <c r="B520" i="4"/>
  <c r="D22" i="13" s="1"/>
  <c r="C520" i="4"/>
  <c r="D23" i="13" s="1"/>
  <c r="E521" i="4" l="1"/>
  <c r="E25" i="13" s="1"/>
  <c r="B521" i="4"/>
  <c r="E22" i="13" s="1"/>
  <c r="C521" i="4"/>
  <c r="E23" i="13" s="1"/>
  <c r="D521" i="4"/>
  <c r="E24" i="13" s="1"/>
  <c r="E522" i="4" l="1"/>
  <c r="F25" i="13" s="1"/>
  <c r="B522" i="4"/>
  <c r="F22" i="13" s="1"/>
  <c r="C522" i="4"/>
  <c r="F23" i="13" s="1"/>
  <c r="D522" i="4"/>
  <c r="F24" i="13" s="1"/>
  <c r="E523" i="4" l="1"/>
  <c r="G25" i="13" s="1"/>
  <c r="C523" i="4"/>
  <c r="G23" i="13" s="1"/>
  <c r="D523" i="4"/>
  <c r="G24" i="13" s="1"/>
  <c r="B523" i="4"/>
  <c r="G22" i="13" s="1"/>
  <c r="E524" i="4" l="1"/>
  <c r="H25" i="13" s="1"/>
  <c r="D524" i="4"/>
  <c r="H24" i="13" s="1"/>
  <c r="B524" i="4"/>
  <c r="H22" i="13" s="1"/>
  <c r="C524" i="4"/>
  <c r="H23" i="13" s="1"/>
  <c r="E525" i="4" l="1"/>
  <c r="I25" i="13" s="1"/>
  <c r="B525" i="4"/>
  <c r="I22" i="13" s="1"/>
  <c r="C525" i="4"/>
  <c r="I23" i="13" s="1"/>
  <c r="D525" i="4"/>
  <c r="I24" i="13" s="1"/>
  <c r="E526" i="4" l="1"/>
  <c r="J25" i="13" s="1"/>
  <c r="B526" i="4"/>
  <c r="J22" i="13" s="1"/>
  <c r="C526" i="4"/>
  <c r="J23" i="13" s="1"/>
  <c r="D526" i="4"/>
  <c r="J24" i="13" s="1"/>
  <c r="E527" i="4" l="1"/>
  <c r="K25" i="13" s="1"/>
  <c r="C527" i="4"/>
  <c r="K23" i="13" s="1"/>
  <c r="D527" i="4"/>
  <c r="K24" i="13" s="1"/>
  <c r="B527" i="4"/>
  <c r="K22" i="13" s="1"/>
  <c r="E528" i="4" l="1"/>
  <c r="L25" i="13" s="1"/>
  <c r="D528" i="4"/>
  <c r="L24" i="13" s="1"/>
  <c r="B528" i="4"/>
  <c r="L22" i="13" s="1"/>
  <c r="C528" i="4"/>
  <c r="L23" i="13" s="1"/>
  <c r="E529" i="4" l="1"/>
  <c r="M25" i="13" s="1"/>
  <c r="B529" i="4"/>
  <c r="M22" i="13" s="1"/>
  <c r="C529" i="4"/>
  <c r="M23" i="13" s="1"/>
  <c r="D529" i="4"/>
  <c r="M24" i="13" s="1"/>
  <c r="E530" i="4" l="1"/>
  <c r="N25" i="13" s="1"/>
  <c r="B530" i="4"/>
  <c r="N22" i="13" s="1"/>
  <c r="C530" i="4"/>
  <c r="N23" i="13" s="1"/>
  <c r="D530" i="4"/>
  <c r="N24" i="13" s="1"/>
  <c r="E531" i="4" l="1"/>
  <c r="O25" i="13" s="1"/>
  <c r="C531" i="4"/>
  <c r="O23" i="13" s="1"/>
  <c r="D531" i="4"/>
  <c r="O24" i="13" s="1"/>
  <c r="B531" i="4"/>
  <c r="O22" i="13" s="1"/>
  <c r="E532" i="4" l="1"/>
  <c r="P25" i="13" s="1"/>
  <c r="D532" i="4"/>
  <c r="P24" i="13" s="1"/>
  <c r="B532" i="4"/>
  <c r="P22" i="13" s="1"/>
  <c r="C532" i="4"/>
  <c r="P23" i="13" s="1"/>
  <c r="E533" i="4" l="1"/>
  <c r="Q25" i="13" s="1"/>
  <c r="B533" i="4"/>
  <c r="Q22" i="13" s="1"/>
  <c r="C533" i="4"/>
  <c r="Q23" i="13" s="1"/>
  <c r="D533" i="4"/>
  <c r="Q24" i="13" s="1"/>
  <c r="E534" i="4" l="1"/>
  <c r="R25" i="13" s="1"/>
  <c r="B534" i="4"/>
  <c r="R22" i="13" s="1"/>
  <c r="C534" i="4"/>
  <c r="R23" i="13" s="1"/>
  <c r="D534" i="4"/>
  <c r="R24" i="13" s="1"/>
  <c r="E535" i="4" l="1"/>
  <c r="S25" i="13" s="1"/>
  <c r="C535" i="4"/>
  <c r="S23" i="13" s="1"/>
  <c r="D535" i="4"/>
  <c r="S24" i="13" s="1"/>
  <c r="B535" i="4"/>
  <c r="S22" i="13" s="1"/>
  <c r="E536" i="4" l="1"/>
  <c r="T25" i="13" s="1"/>
  <c r="D536" i="4"/>
  <c r="T24" i="13" s="1"/>
  <c r="B536" i="4"/>
  <c r="T22" i="13" s="1"/>
  <c r="C536" i="4"/>
  <c r="T23" i="13" s="1"/>
  <c r="E537" i="4" l="1"/>
  <c r="U25" i="13" s="1"/>
  <c r="B537" i="4"/>
  <c r="U22" i="13" s="1"/>
  <c r="C537" i="4"/>
  <c r="U23" i="13" s="1"/>
  <c r="D537" i="4"/>
  <c r="U24" i="13" s="1"/>
  <c r="E538" i="4" l="1"/>
  <c r="V25" i="13" s="1"/>
  <c r="B538" i="4"/>
  <c r="V22" i="13" s="1"/>
  <c r="C538" i="4"/>
  <c r="V23" i="13" s="1"/>
  <c r="D538" i="4"/>
  <c r="V24" i="13" s="1"/>
  <c r="E539" i="4" l="1"/>
  <c r="W25" i="13" s="1"/>
  <c r="C539" i="4"/>
  <c r="W23" i="13" s="1"/>
  <c r="D539" i="4"/>
  <c r="W24" i="13" s="1"/>
  <c r="B539" i="4"/>
  <c r="W22" i="13" s="1"/>
  <c r="E540" i="4" l="1"/>
  <c r="X25" i="13" s="1"/>
  <c r="D540" i="4"/>
  <c r="X24" i="13" s="1"/>
  <c r="B540" i="4"/>
  <c r="X22" i="13" s="1"/>
  <c r="C540" i="4"/>
  <c r="X23" i="13" s="1"/>
  <c r="E541" i="4" l="1"/>
  <c r="Y25" i="13" s="1"/>
  <c r="B541" i="4"/>
  <c r="Y22" i="13" s="1"/>
  <c r="C541" i="4"/>
  <c r="Y23" i="13" s="1"/>
  <c r="D541" i="4"/>
  <c r="Y24" i="13" s="1"/>
  <c r="E542" i="4" l="1"/>
  <c r="Z25" i="13" s="1"/>
  <c r="B542" i="4"/>
  <c r="Z22" i="13" s="1"/>
  <c r="C542" i="4"/>
  <c r="Z23" i="13" s="1"/>
  <c r="D542" i="4"/>
  <c r="Z24" i="13" s="1"/>
  <c r="E543" i="4" l="1"/>
  <c r="AA25" i="13" s="1"/>
  <c r="C543" i="4"/>
  <c r="AA23" i="13" s="1"/>
  <c r="D543" i="4"/>
  <c r="AA24" i="13" s="1"/>
  <c r="B543" i="4"/>
  <c r="AA22" i="13" s="1"/>
  <c r="E544" i="4" l="1"/>
  <c r="AB25" i="13" s="1"/>
  <c r="D544" i="4"/>
  <c r="AB24" i="13" s="1"/>
  <c r="B544" i="4"/>
  <c r="AB22" i="13" s="1"/>
  <c r="C544" i="4"/>
  <c r="AB23" i="13" s="1"/>
  <c r="E545" i="4" l="1"/>
  <c r="AC25" i="13" s="1"/>
  <c r="B545" i="4"/>
  <c r="AC22" i="13" s="1"/>
  <c r="C545" i="4"/>
  <c r="AC23" i="13" s="1"/>
  <c r="D545" i="4"/>
  <c r="AC24" i="13" s="1"/>
  <c r="E546" i="4" l="1"/>
  <c r="AD25" i="13" s="1"/>
  <c r="B546" i="4"/>
  <c r="AD22" i="13" s="1"/>
  <c r="C546" i="4"/>
  <c r="AD23" i="13" s="1"/>
  <c r="D546" i="4"/>
  <c r="AD24" i="13" s="1"/>
  <c r="E547" i="4" l="1"/>
  <c r="AE25" i="13" s="1"/>
  <c r="C547" i="4"/>
  <c r="AE23" i="13" s="1"/>
  <c r="D547" i="4"/>
  <c r="AE24" i="13" s="1"/>
  <c r="B547" i="4"/>
  <c r="AE22" i="13" s="1"/>
  <c r="E548" i="4" l="1"/>
  <c r="D41" i="13" s="1"/>
  <c r="D548" i="4"/>
  <c r="D40" i="13" s="1"/>
  <c r="B548" i="4"/>
  <c r="D38" i="13" s="1"/>
  <c r="C548" i="4"/>
  <c r="D39" i="13" s="1"/>
  <c r="E549" i="4" l="1"/>
  <c r="E41" i="13" s="1"/>
  <c r="B549" i="4"/>
  <c r="E38" i="13" s="1"/>
  <c r="C549" i="4"/>
  <c r="E39" i="13" s="1"/>
  <c r="D549" i="4"/>
  <c r="E40" i="13" s="1"/>
  <c r="E550" i="4" l="1"/>
  <c r="F41" i="13" s="1"/>
  <c r="B550" i="4"/>
  <c r="F38" i="13" s="1"/>
  <c r="C550" i="4"/>
  <c r="F39" i="13" s="1"/>
  <c r="D550" i="4"/>
  <c r="F40" i="13" s="1"/>
  <c r="E551" i="4" l="1"/>
  <c r="G41" i="13" s="1"/>
  <c r="C551" i="4"/>
  <c r="G39" i="13" s="1"/>
  <c r="D551" i="4"/>
  <c r="G40" i="13" s="1"/>
  <c r="B551" i="4"/>
  <c r="G38" i="13" s="1"/>
  <c r="E552" i="4" l="1"/>
  <c r="H41" i="13" s="1"/>
  <c r="D552" i="4"/>
  <c r="H40" i="13" s="1"/>
  <c r="B552" i="4"/>
  <c r="H38" i="13" s="1"/>
  <c r="C552" i="4"/>
  <c r="H39" i="13" s="1"/>
  <c r="E553" i="4" l="1"/>
  <c r="I41" i="13" s="1"/>
  <c r="B553" i="4"/>
  <c r="I38" i="13" s="1"/>
  <c r="C553" i="4"/>
  <c r="I39" i="13" s="1"/>
  <c r="D553" i="4"/>
  <c r="I40" i="13" s="1"/>
  <c r="E554" i="4" l="1"/>
  <c r="J41" i="13" s="1"/>
  <c r="B554" i="4"/>
  <c r="J38" i="13" s="1"/>
  <c r="C554" i="4"/>
  <c r="J39" i="13" s="1"/>
  <c r="D554" i="4"/>
  <c r="J40" i="13" s="1"/>
  <c r="E555" i="4" l="1"/>
  <c r="K41" i="13" s="1"/>
  <c r="C555" i="4"/>
  <c r="K39" i="13" s="1"/>
  <c r="D555" i="4"/>
  <c r="K40" i="13" s="1"/>
  <c r="B555" i="4"/>
  <c r="K38" i="13" s="1"/>
  <c r="E556" i="4" l="1"/>
  <c r="L41" i="13" s="1"/>
  <c r="D556" i="4"/>
  <c r="L40" i="13" s="1"/>
  <c r="B556" i="4"/>
  <c r="L38" i="13" s="1"/>
  <c r="C556" i="4"/>
  <c r="L39" i="13" s="1"/>
  <c r="E557" i="4" l="1"/>
  <c r="M41" i="13" s="1"/>
  <c r="B557" i="4"/>
  <c r="M38" i="13" s="1"/>
  <c r="C557" i="4"/>
  <c r="M39" i="13" s="1"/>
  <c r="D557" i="4"/>
  <c r="M40" i="13" s="1"/>
  <c r="E558" i="4" l="1"/>
  <c r="N41" i="13" s="1"/>
  <c r="B558" i="4"/>
  <c r="N38" i="13" s="1"/>
  <c r="C558" i="4"/>
  <c r="N39" i="13" s="1"/>
  <c r="D558" i="4"/>
  <c r="N40" i="13" s="1"/>
  <c r="E559" i="4" l="1"/>
  <c r="O41" i="13" s="1"/>
  <c r="C559" i="4"/>
  <c r="O39" i="13" s="1"/>
  <c r="D559" i="4"/>
  <c r="O40" i="13" s="1"/>
  <c r="B559" i="4"/>
  <c r="O38" i="13" s="1"/>
  <c r="E560" i="4" l="1"/>
  <c r="P41" i="13" s="1"/>
  <c r="D560" i="4"/>
  <c r="P40" i="13" s="1"/>
  <c r="B560" i="4"/>
  <c r="P38" i="13" s="1"/>
  <c r="C560" i="4"/>
  <c r="P39" i="13" s="1"/>
  <c r="E561" i="4" l="1"/>
  <c r="Q41" i="13" s="1"/>
  <c r="B561" i="4"/>
  <c r="Q38" i="13" s="1"/>
  <c r="C561" i="4"/>
  <c r="Q39" i="13" s="1"/>
  <c r="D561" i="4"/>
  <c r="Q40" i="13" s="1"/>
  <c r="E562" i="4" l="1"/>
  <c r="R41" i="13" s="1"/>
  <c r="B562" i="4"/>
  <c r="R38" i="13" s="1"/>
  <c r="C562" i="4"/>
  <c r="R39" i="13" s="1"/>
  <c r="D562" i="4"/>
  <c r="R40" i="13" s="1"/>
  <c r="E563" i="4" l="1"/>
  <c r="S41" i="13" s="1"/>
  <c r="C563" i="4"/>
  <c r="S39" i="13" s="1"/>
  <c r="D563" i="4"/>
  <c r="S40" i="13" s="1"/>
  <c r="B563" i="4"/>
  <c r="S38" i="13" s="1"/>
  <c r="E564" i="4" l="1"/>
  <c r="T41" i="13" s="1"/>
  <c r="D564" i="4"/>
  <c r="T40" i="13" s="1"/>
  <c r="B564" i="4"/>
  <c r="T38" i="13" s="1"/>
  <c r="C564" i="4"/>
  <c r="T39" i="13" s="1"/>
  <c r="E565" i="4" l="1"/>
  <c r="U41" i="13" s="1"/>
  <c r="B565" i="4"/>
  <c r="U38" i="13" s="1"/>
  <c r="C565" i="4"/>
  <c r="U39" i="13" s="1"/>
  <c r="D565" i="4"/>
  <c r="U40" i="13" s="1"/>
  <c r="E566" i="4" l="1"/>
  <c r="V41" i="13" s="1"/>
  <c r="B566" i="4"/>
  <c r="V38" i="13" s="1"/>
  <c r="C566" i="4"/>
  <c r="V39" i="13" s="1"/>
  <c r="D566" i="4"/>
  <c r="V40" i="13" s="1"/>
  <c r="E567" i="4" l="1"/>
  <c r="W41" i="13" s="1"/>
  <c r="C567" i="4"/>
  <c r="W39" i="13" s="1"/>
  <c r="D567" i="4"/>
  <c r="W40" i="13" s="1"/>
  <c r="B567" i="4"/>
  <c r="W38" i="13" s="1"/>
  <c r="E568" i="4" l="1"/>
  <c r="X41" i="13" s="1"/>
  <c r="D568" i="4"/>
  <c r="X40" i="13" s="1"/>
  <c r="B568" i="4"/>
  <c r="X38" i="13" s="1"/>
  <c r="C568" i="4"/>
  <c r="X39" i="13" s="1"/>
  <c r="E569" i="4" l="1"/>
  <c r="Y41" i="13" s="1"/>
  <c r="B569" i="4"/>
  <c r="Y38" i="13" s="1"/>
  <c r="C569" i="4"/>
  <c r="Y39" i="13" s="1"/>
  <c r="D569" i="4"/>
  <c r="Y40" i="13" s="1"/>
  <c r="E570" i="4" l="1"/>
  <c r="Z41" i="13" s="1"/>
  <c r="B570" i="4"/>
  <c r="Z38" i="13" s="1"/>
  <c r="C570" i="4"/>
  <c r="Z39" i="13" s="1"/>
  <c r="D570" i="4"/>
  <c r="Z40" i="13" s="1"/>
  <c r="E571" i="4" l="1"/>
  <c r="AA41" i="13" s="1"/>
  <c r="C571" i="4"/>
  <c r="AA39" i="13" s="1"/>
  <c r="D571" i="4"/>
  <c r="AA40" i="13" s="1"/>
  <c r="B571" i="4"/>
  <c r="AA38" i="13" s="1"/>
  <c r="E572" i="4" l="1"/>
  <c r="AB41" i="13" s="1"/>
  <c r="D572" i="4"/>
  <c r="AB40" i="13" s="1"/>
  <c r="B572" i="4"/>
  <c r="AB38" i="13" s="1"/>
  <c r="C572" i="4"/>
  <c r="AB39" i="13" s="1"/>
  <c r="E573" i="4" l="1"/>
  <c r="AC41" i="13" s="1"/>
  <c r="B573" i="4"/>
  <c r="AC38" i="13" s="1"/>
  <c r="C573" i="4"/>
  <c r="AC39" i="13" s="1"/>
  <c r="D573" i="4"/>
  <c r="AC40" i="13" s="1"/>
  <c r="E574" i="4" l="1"/>
  <c r="AD41" i="13" s="1"/>
  <c r="B574" i="4"/>
  <c r="AD38" i="13" s="1"/>
  <c r="C574" i="4"/>
  <c r="AD39" i="13" s="1"/>
  <c r="D574" i="4"/>
  <c r="AD40" i="13" s="1"/>
  <c r="E575" i="4" l="1"/>
  <c r="AE41" i="13" s="1"/>
  <c r="C575" i="4"/>
  <c r="AE39" i="13" s="1"/>
  <c r="D575" i="4"/>
  <c r="AE40" i="13" s="1"/>
  <c r="B575" i="4"/>
  <c r="AE38" i="13" s="1"/>
  <c r="E576" i="4" l="1"/>
  <c r="D57" i="13" s="1"/>
  <c r="D576" i="4"/>
  <c r="D56" i="13" s="1"/>
  <c r="B576" i="4"/>
  <c r="D54" i="13" s="1"/>
  <c r="C576" i="4"/>
  <c r="D55" i="13" s="1"/>
  <c r="E577" i="4" l="1"/>
  <c r="E57" i="13" s="1"/>
  <c r="B577" i="4"/>
  <c r="E54" i="13" s="1"/>
  <c r="C577" i="4"/>
  <c r="E55" i="13" s="1"/>
  <c r="D577" i="4"/>
  <c r="E56" i="13" s="1"/>
  <c r="E578" i="4" l="1"/>
  <c r="F57" i="13" s="1"/>
  <c r="B578" i="4"/>
  <c r="F54" i="13" s="1"/>
  <c r="C578" i="4"/>
  <c r="F55" i="13" s="1"/>
  <c r="D578" i="4"/>
  <c r="F56" i="13" s="1"/>
  <c r="E579" i="4" l="1"/>
  <c r="G57" i="13" s="1"/>
  <c r="C579" i="4"/>
  <c r="G55" i="13" s="1"/>
  <c r="D579" i="4"/>
  <c r="G56" i="13" s="1"/>
  <c r="B579" i="4"/>
  <c r="G54" i="13" s="1"/>
  <c r="E580" i="4" l="1"/>
  <c r="H57" i="13" s="1"/>
  <c r="D580" i="4"/>
  <c r="H56" i="13" s="1"/>
  <c r="B580" i="4"/>
  <c r="H54" i="13" s="1"/>
  <c r="C580" i="4"/>
  <c r="H55" i="13" s="1"/>
  <c r="E581" i="4" l="1"/>
  <c r="I57" i="13" s="1"/>
  <c r="B581" i="4"/>
  <c r="I54" i="13" s="1"/>
  <c r="C581" i="4"/>
  <c r="I55" i="13" s="1"/>
  <c r="D581" i="4"/>
  <c r="I56" i="13" s="1"/>
  <c r="E582" i="4" l="1"/>
  <c r="J57" i="13" s="1"/>
  <c r="B582" i="4"/>
  <c r="J54" i="13" s="1"/>
  <c r="C582" i="4"/>
  <c r="J55" i="13" s="1"/>
  <c r="D582" i="4"/>
  <c r="J56" i="13" s="1"/>
  <c r="E583" i="4" l="1"/>
  <c r="K57" i="13" s="1"/>
  <c r="C583" i="4"/>
  <c r="K55" i="13" s="1"/>
  <c r="D583" i="4"/>
  <c r="K56" i="13" s="1"/>
  <c r="B583" i="4"/>
  <c r="K54" i="13" s="1"/>
  <c r="E584" i="4" l="1"/>
  <c r="L57" i="13" s="1"/>
  <c r="D584" i="4"/>
  <c r="L56" i="13" s="1"/>
  <c r="B584" i="4"/>
  <c r="L54" i="13" s="1"/>
  <c r="C584" i="4"/>
  <c r="L55" i="13" s="1"/>
  <c r="E585" i="4" l="1"/>
  <c r="M57" i="13" s="1"/>
  <c r="B585" i="4"/>
  <c r="M54" i="13" s="1"/>
  <c r="C585" i="4"/>
  <c r="M55" i="13" s="1"/>
  <c r="D585" i="4"/>
  <c r="M56" i="13" s="1"/>
  <c r="E586" i="4" l="1"/>
  <c r="N57" i="13" s="1"/>
  <c r="B586" i="4"/>
  <c r="N54" i="13" s="1"/>
  <c r="C586" i="4"/>
  <c r="N55" i="13" s="1"/>
  <c r="D586" i="4"/>
  <c r="N56" i="13" s="1"/>
  <c r="E587" i="4" l="1"/>
  <c r="O57" i="13" s="1"/>
  <c r="C587" i="4"/>
  <c r="O55" i="13" s="1"/>
  <c r="D587" i="4"/>
  <c r="O56" i="13" s="1"/>
  <c r="B587" i="4"/>
  <c r="O54" i="13" s="1"/>
  <c r="E588" i="4" l="1"/>
  <c r="P57" i="13" s="1"/>
  <c r="D588" i="4"/>
  <c r="P56" i="13" s="1"/>
  <c r="B588" i="4"/>
  <c r="P54" i="13" s="1"/>
  <c r="C588" i="4"/>
  <c r="P55" i="13" s="1"/>
  <c r="E589" i="4" l="1"/>
  <c r="Q57" i="13" s="1"/>
  <c r="B589" i="4"/>
  <c r="Q54" i="13" s="1"/>
  <c r="C589" i="4"/>
  <c r="Q55" i="13" s="1"/>
  <c r="D589" i="4"/>
  <c r="Q56" i="13" s="1"/>
  <c r="E590" i="4" l="1"/>
  <c r="R57" i="13" s="1"/>
  <c r="B590" i="4"/>
  <c r="R54" i="13" s="1"/>
  <c r="C590" i="4"/>
  <c r="R55" i="13" s="1"/>
  <c r="D590" i="4"/>
  <c r="R56" i="13" s="1"/>
  <c r="E591" i="4" l="1"/>
  <c r="S57" i="13" s="1"/>
  <c r="C591" i="4"/>
  <c r="S55" i="13" s="1"/>
  <c r="D591" i="4"/>
  <c r="S56" i="13" s="1"/>
  <c r="B591" i="4"/>
  <c r="S54" i="13" s="1"/>
  <c r="E592" i="4" l="1"/>
  <c r="T57" i="13" s="1"/>
  <c r="D592" i="4"/>
  <c r="T56" i="13" s="1"/>
  <c r="B592" i="4"/>
  <c r="T54" i="13" s="1"/>
  <c r="C592" i="4"/>
  <c r="T55" i="13" s="1"/>
  <c r="E593" i="4" l="1"/>
  <c r="U57" i="13" s="1"/>
  <c r="B593" i="4"/>
  <c r="U54" i="13" s="1"/>
  <c r="C593" i="4"/>
  <c r="U55" i="13" s="1"/>
  <c r="D593" i="4"/>
  <c r="U56" i="13" s="1"/>
  <c r="E594" i="4" l="1"/>
  <c r="V57" i="13" s="1"/>
  <c r="B594" i="4"/>
  <c r="V54" i="13" s="1"/>
  <c r="C594" i="4"/>
  <c r="V55" i="13" s="1"/>
  <c r="D594" i="4"/>
  <c r="V56" i="13" s="1"/>
  <c r="E595" i="4" l="1"/>
  <c r="W57" i="13" s="1"/>
  <c r="C595" i="4"/>
  <c r="W55" i="13" s="1"/>
  <c r="D595" i="4"/>
  <c r="W56" i="13" s="1"/>
  <c r="B595" i="4"/>
  <c r="W54" i="13" s="1"/>
  <c r="E596" i="4" l="1"/>
  <c r="X57" i="13" s="1"/>
  <c r="D596" i="4"/>
  <c r="X56" i="13" s="1"/>
  <c r="B596" i="4"/>
  <c r="X54" i="13" s="1"/>
  <c r="C596" i="4"/>
  <c r="X55" i="13" s="1"/>
  <c r="E597" i="4" l="1"/>
  <c r="Y57" i="13" s="1"/>
  <c r="B597" i="4"/>
  <c r="Y54" i="13" s="1"/>
  <c r="C597" i="4"/>
  <c r="Y55" i="13" s="1"/>
  <c r="D597" i="4"/>
  <c r="Y56" i="13" s="1"/>
  <c r="E598" i="4" l="1"/>
  <c r="Z57" i="13" s="1"/>
  <c r="B598" i="4"/>
  <c r="Z54" i="13" s="1"/>
  <c r="C598" i="4"/>
  <c r="Z55" i="13" s="1"/>
  <c r="D598" i="4"/>
  <c r="Z56" i="13" s="1"/>
  <c r="E599" i="4" l="1"/>
  <c r="AA57" i="13" s="1"/>
  <c r="C599" i="4"/>
  <c r="AA55" i="13" s="1"/>
  <c r="D599" i="4"/>
  <c r="AA56" i="13" s="1"/>
  <c r="B599" i="4"/>
  <c r="AA54" i="13" s="1"/>
  <c r="E600" i="4" l="1"/>
  <c r="AB57" i="13" s="1"/>
  <c r="D600" i="4"/>
  <c r="AB56" i="13" s="1"/>
  <c r="B600" i="4"/>
  <c r="AB54" i="13" s="1"/>
  <c r="C600" i="4"/>
  <c r="AB55" i="13" s="1"/>
  <c r="E601" i="4" l="1"/>
  <c r="AC57" i="13" s="1"/>
  <c r="B601" i="4"/>
  <c r="AC54" i="13" s="1"/>
  <c r="C601" i="4"/>
  <c r="AC55" i="13" s="1"/>
  <c r="D601" i="4"/>
  <c r="AC56" i="13" s="1"/>
  <c r="E602" i="4" l="1"/>
  <c r="AD57" i="13" s="1"/>
  <c r="B602" i="4"/>
  <c r="AD54" i="13" s="1"/>
  <c r="C602" i="4"/>
  <c r="AD55" i="13" s="1"/>
  <c r="D602" i="4"/>
  <c r="AD56" i="13" s="1"/>
  <c r="E603" i="4" l="1"/>
  <c r="AE57" i="13" s="1"/>
  <c r="C603" i="4"/>
  <c r="AE55" i="13" s="1"/>
  <c r="D603" i="4"/>
  <c r="AE56" i="13" s="1"/>
  <c r="B603" i="4"/>
  <c r="AE54" i="13" s="1"/>
  <c r="E604" i="4" l="1"/>
  <c r="D73" i="13" s="1"/>
  <c r="D604" i="4"/>
  <c r="D72" i="13" s="1"/>
  <c r="B604" i="4"/>
  <c r="D70" i="13" s="1"/>
  <c r="C604" i="4"/>
  <c r="D71" i="13" s="1"/>
  <c r="E605" i="4" l="1"/>
  <c r="E73" i="13" s="1"/>
  <c r="B605" i="4"/>
  <c r="E70" i="13" s="1"/>
  <c r="C605" i="4"/>
  <c r="E71" i="13" s="1"/>
  <c r="D605" i="4"/>
  <c r="E72" i="13" s="1"/>
  <c r="E606" i="4" l="1"/>
  <c r="F73" i="13" s="1"/>
  <c r="B606" i="4"/>
  <c r="F70" i="13" s="1"/>
  <c r="C606" i="4"/>
  <c r="F71" i="13" s="1"/>
  <c r="D606" i="4"/>
  <c r="F72" i="13" s="1"/>
  <c r="E607" i="4" l="1"/>
  <c r="G73" i="13" s="1"/>
  <c r="C607" i="4"/>
  <c r="G71" i="13" s="1"/>
  <c r="D607" i="4"/>
  <c r="G72" i="13" s="1"/>
  <c r="B607" i="4"/>
  <c r="G70" i="13" s="1"/>
  <c r="E608" i="4" l="1"/>
  <c r="H73" i="13" s="1"/>
  <c r="D608" i="4"/>
  <c r="H72" i="13" s="1"/>
  <c r="B608" i="4"/>
  <c r="H70" i="13" s="1"/>
  <c r="C608" i="4"/>
  <c r="H71" i="13" s="1"/>
  <c r="E609" i="4" l="1"/>
  <c r="I73" i="13" s="1"/>
  <c r="B609" i="4"/>
  <c r="I70" i="13" s="1"/>
  <c r="C609" i="4"/>
  <c r="I71" i="13" s="1"/>
  <c r="D609" i="4"/>
  <c r="I72" i="13" s="1"/>
  <c r="E610" i="4" l="1"/>
  <c r="J73" i="13" s="1"/>
  <c r="B610" i="4"/>
  <c r="J70" i="13" s="1"/>
  <c r="C610" i="4"/>
  <c r="J71" i="13" s="1"/>
  <c r="D610" i="4"/>
  <c r="J72" i="13" s="1"/>
  <c r="E611" i="4" l="1"/>
  <c r="K73" i="13" s="1"/>
  <c r="C611" i="4"/>
  <c r="K71" i="13" s="1"/>
  <c r="D611" i="4"/>
  <c r="K72" i="13" s="1"/>
  <c r="B611" i="4"/>
  <c r="K70" i="13" s="1"/>
  <c r="E612" i="4" l="1"/>
  <c r="L73" i="13" s="1"/>
  <c r="D612" i="4"/>
  <c r="L72" i="13" s="1"/>
  <c r="B612" i="4"/>
  <c r="L70" i="13" s="1"/>
  <c r="C612" i="4"/>
  <c r="L71" i="13" s="1"/>
  <c r="E613" i="4" l="1"/>
  <c r="M73" i="13" s="1"/>
  <c r="B613" i="4"/>
  <c r="M70" i="13" s="1"/>
  <c r="C613" i="4"/>
  <c r="M71" i="13" s="1"/>
  <c r="D613" i="4"/>
  <c r="M72" i="13" s="1"/>
  <c r="E614" i="4" l="1"/>
  <c r="N73" i="13" s="1"/>
  <c r="B614" i="4"/>
  <c r="N70" i="13" s="1"/>
  <c r="C614" i="4"/>
  <c r="N71" i="13" s="1"/>
  <c r="D614" i="4"/>
  <c r="N72" i="13" s="1"/>
  <c r="E615" i="4" l="1"/>
  <c r="O73" i="13" s="1"/>
  <c r="C615" i="4"/>
  <c r="O71" i="13" s="1"/>
  <c r="D615" i="4"/>
  <c r="O72" i="13" s="1"/>
  <c r="B615" i="4"/>
  <c r="O70" i="13" s="1"/>
  <c r="E616" i="4" l="1"/>
  <c r="P73" i="13" s="1"/>
  <c r="D616" i="4"/>
  <c r="P72" i="13" s="1"/>
  <c r="B616" i="4"/>
  <c r="P70" i="13" s="1"/>
  <c r="C616" i="4"/>
  <c r="P71" i="13" s="1"/>
  <c r="E617" i="4" l="1"/>
  <c r="Q73" i="13" s="1"/>
  <c r="B617" i="4"/>
  <c r="Q70" i="13" s="1"/>
  <c r="C617" i="4"/>
  <c r="Q71" i="13" s="1"/>
  <c r="D617" i="4"/>
  <c r="Q72" i="13" s="1"/>
  <c r="E618" i="4" l="1"/>
  <c r="R73" i="13" s="1"/>
  <c r="B618" i="4"/>
  <c r="R70" i="13" s="1"/>
  <c r="C618" i="4"/>
  <c r="R71" i="13" s="1"/>
  <c r="D618" i="4"/>
  <c r="R72" i="13" s="1"/>
  <c r="E619" i="4" l="1"/>
  <c r="S73" i="13" s="1"/>
  <c r="C619" i="4"/>
  <c r="S71" i="13" s="1"/>
  <c r="D619" i="4"/>
  <c r="S72" i="13" s="1"/>
  <c r="B619" i="4"/>
  <c r="S70" i="13" s="1"/>
  <c r="E620" i="4" l="1"/>
  <c r="T73" i="13" s="1"/>
  <c r="D620" i="4"/>
  <c r="T72" i="13" s="1"/>
  <c r="B620" i="4"/>
  <c r="T70" i="13" s="1"/>
  <c r="C620" i="4"/>
  <c r="T71" i="13" s="1"/>
  <c r="E621" i="4" l="1"/>
  <c r="U73" i="13" s="1"/>
  <c r="B621" i="4"/>
  <c r="U70" i="13" s="1"/>
  <c r="C621" i="4"/>
  <c r="U71" i="13" s="1"/>
  <c r="D621" i="4"/>
  <c r="U72" i="13" s="1"/>
  <c r="E622" i="4" l="1"/>
  <c r="V73" i="13" s="1"/>
  <c r="B622" i="4"/>
  <c r="V70" i="13" s="1"/>
  <c r="C622" i="4"/>
  <c r="V71" i="13" s="1"/>
  <c r="D622" i="4"/>
  <c r="V72" i="13" s="1"/>
  <c r="E623" i="4" l="1"/>
  <c r="W73" i="13" s="1"/>
  <c r="C623" i="4"/>
  <c r="W71" i="13" s="1"/>
  <c r="D623" i="4"/>
  <c r="W72" i="13" s="1"/>
  <c r="B623" i="4"/>
  <c r="W70" i="13" s="1"/>
  <c r="E624" i="4" l="1"/>
  <c r="X73" i="13" s="1"/>
  <c r="D624" i="4"/>
  <c r="X72" i="13" s="1"/>
  <c r="B624" i="4"/>
  <c r="X70" i="13" s="1"/>
  <c r="C624" i="4"/>
  <c r="X71" i="13" s="1"/>
  <c r="E625" i="4" l="1"/>
  <c r="Y73" i="13" s="1"/>
  <c r="B625" i="4"/>
  <c r="Y70" i="13" s="1"/>
  <c r="C625" i="4"/>
  <c r="Y71" i="13" s="1"/>
  <c r="D625" i="4"/>
  <c r="Y72" i="13" s="1"/>
  <c r="E626" i="4" l="1"/>
  <c r="Z73" i="13" s="1"/>
  <c r="B626" i="4"/>
  <c r="Z70" i="13" s="1"/>
  <c r="C626" i="4"/>
  <c r="Z71" i="13" s="1"/>
  <c r="D626" i="4"/>
  <c r="Z72" i="13" s="1"/>
  <c r="E627" i="4" l="1"/>
  <c r="AA73" i="13" s="1"/>
  <c r="D627" i="4"/>
  <c r="AA72" i="13" s="1"/>
  <c r="C627" i="4"/>
  <c r="AA71" i="13" s="1"/>
  <c r="B627" i="4"/>
  <c r="AA70" i="13" s="1"/>
  <c r="E628" i="4" l="1"/>
  <c r="AB73" i="13" s="1"/>
  <c r="B628" i="4"/>
  <c r="AB70" i="13" s="1"/>
  <c r="C628" i="4"/>
  <c r="AB71" i="13" s="1"/>
  <c r="D628" i="4"/>
  <c r="AB72" i="13" s="1"/>
  <c r="E629" i="4" l="1"/>
  <c r="AC73" i="13" s="1"/>
  <c r="B629" i="4"/>
  <c r="AC70" i="13" s="1"/>
  <c r="C629" i="4"/>
  <c r="AC71" i="13" s="1"/>
  <c r="D629" i="4"/>
  <c r="AC72" i="13" s="1"/>
  <c r="E630" i="4" l="1"/>
  <c r="AD73" i="13" s="1"/>
  <c r="C630" i="4"/>
  <c r="AD71" i="13" s="1"/>
  <c r="D630" i="4"/>
  <c r="AD72" i="13" s="1"/>
  <c r="B630" i="4"/>
  <c r="AD70" i="13" s="1"/>
  <c r="E631" i="4" l="1"/>
  <c r="AE73" i="13" s="1"/>
  <c r="D631" i="4"/>
  <c r="AE72" i="13" s="1"/>
  <c r="B631" i="4"/>
  <c r="AE70" i="13" s="1"/>
  <c r="C631" i="4"/>
  <c r="AE71" i="13" s="1"/>
  <c r="E632" i="4" l="1"/>
  <c r="D89" i="13" s="1"/>
  <c r="B632" i="4"/>
  <c r="D86" i="13" s="1"/>
  <c r="D632" i="4"/>
  <c r="D88" i="13" s="1"/>
  <c r="C632" i="4"/>
  <c r="D87" i="13" s="1"/>
  <c r="E633" i="4" l="1"/>
  <c r="E89" i="13" s="1"/>
  <c r="B633" i="4"/>
  <c r="E86" i="13" s="1"/>
  <c r="C633" i="4"/>
  <c r="E87" i="13" s="1"/>
  <c r="D633" i="4"/>
  <c r="E88" i="13" s="1"/>
  <c r="E634" i="4" l="1"/>
  <c r="F89" i="13" s="1"/>
  <c r="C634" i="4"/>
  <c r="F87" i="13" s="1"/>
  <c r="D634" i="4"/>
  <c r="F88" i="13" s="1"/>
  <c r="B634" i="4"/>
  <c r="F86" i="13" s="1"/>
  <c r="E635" i="4" l="1"/>
  <c r="G89" i="13" s="1"/>
  <c r="D635" i="4"/>
  <c r="G88" i="13" s="1"/>
  <c r="C635" i="4"/>
  <c r="G87" i="13" s="1"/>
  <c r="B635" i="4"/>
  <c r="G86" i="13" s="1"/>
  <c r="E636" i="4" l="1"/>
  <c r="H89" i="13" s="1"/>
  <c r="B636" i="4"/>
  <c r="H86" i="13" s="1"/>
  <c r="C636" i="4"/>
  <c r="H87" i="13" s="1"/>
  <c r="D636" i="4"/>
  <c r="H88" i="13" s="1"/>
  <c r="E637" i="4" l="1"/>
  <c r="I89" i="13" s="1"/>
  <c r="B637" i="4"/>
  <c r="I86" i="13" s="1"/>
  <c r="C637" i="4"/>
  <c r="I87" i="13" s="1"/>
  <c r="D637" i="4"/>
  <c r="I88" i="13" s="1"/>
  <c r="E638" i="4" l="1"/>
  <c r="J89" i="13" s="1"/>
  <c r="C638" i="4"/>
  <c r="J87" i="13" s="1"/>
  <c r="D638" i="4"/>
  <c r="J88" i="13" s="1"/>
  <c r="B638" i="4"/>
  <c r="J86" i="13" s="1"/>
  <c r="E639" i="4" l="1"/>
  <c r="K89" i="13" s="1"/>
  <c r="D639" i="4"/>
  <c r="K88" i="13" s="1"/>
  <c r="B639" i="4"/>
  <c r="K86" i="13" s="1"/>
  <c r="C639" i="4"/>
  <c r="K87" i="13" s="1"/>
  <c r="E640" i="4" l="1"/>
  <c r="L89" i="13" s="1"/>
  <c r="B640" i="4"/>
  <c r="L86" i="13" s="1"/>
  <c r="D640" i="4"/>
  <c r="L88" i="13" s="1"/>
  <c r="C640" i="4"/>
  <c r="L87" i="13" s="1"/>
  <c r="E641" i="4" l="1"/>
  <c r="M89" i="13" s="1"/>
  <c r="B641" i="4"/>
  <c r="M86" i="13" s="1"/>
  <c r="C641" i="4"/>
  <c r="M87" i="13" s="1"/>
  <c r="D641" i="4"/>
  <c r="M88" i="13" s="1"/>
  <c r="E642" i="4" l="1"/>
  <c r="N89" i="13" s="1"/>
  <c r="C642" i="4"/>
  <c r="N87" i="13" s="1"/>
  <c r="D642" i="4"/>
  <c r="N88" i="13" s="1"/>
  <c r="B642" i="4"/>
  <c r="N86" i="13" s="1"/>
  <c r="E643" i="4" l="1"/>
  <c r="O89" i="13" s="1"/>
  <c r="D643" i="4"/>
  <c r="O88" i="13" s="1"/>
  <c r="C643" i="4"/>
  <c r="O87" i="13" s="1"/>
  <c r="B643" i="4"/>
  <c r="O86" i="13" s="1"/>
  <c r="E644" i="4" l="1"/>
  <c r="P89" i="13" s="1"/>
  <c r="B644" i="4"/>
  <c r="P86" i="13" s="1"/>
  <c r="C644" i="4"/>
  <c r="P87" i="13" s="1"/>
  <c r="D644" i="4"/>
  <c r="P88" i="13" s="1"/>
  <c r="E645" i="4" l="1"/>
  <c r="Q89" i="13" s="1"/>
  <c r="B645" i="4"/>
  <c r="Q86" i="13" s="1"/>
  <c r="C645" i="4"/>
  <c r="Q87" i="13" s="1"/>
  <c r="D645" i="4"/>
  <c r="Q88" i="13" s="1"/>
  <c r="E646" i="4" l="1"/>
  <c r="R89" i="13" s="1"/>
  <c r="C646" i="4"/>
  <c r="R87" i="13" s="1"/>
  <c r="D646" i="4"/>
  <c r="R88" i="13" s="1"/>
  <c r="B646" i="4"/>
  <c r="R86" i="13" s="1"/>
  <c r="E647" i="4" l="1"/>
  <c r="S89" i="13" s="1"/>
  <c r="D647" i="4"/>
  <c r="S88" i="13" s="1"/>
  <c r="B647" i="4"/>
  <c r="S86" i="13" s="1"/>
  <c r="C647" i="4"/>
  <c r="S87" i="13" s="1"/>
  <c r="E648" i="4" l="1"/>
  <c r="T89" i="13" s="1"/>
  <c r="B648" i="4"/>
  <c r="T86" i="13" s="1"/>
  <c r="D648" i="4"/>
  <c r="T88" i="13" s="1"/>
  <c r="C648" i="4"/>
  <c r="T87" i="13" s="1"/>
  <c r="E649" i="4" l="1"/>
  <c r="U89" i="13" s="1"/>
  <c r="B649" i="4"/>
  <c r="U86" i="13" s="1"/>
  <c r="C649" i="4"/>
  <c r="U87" i="13" s="1"/>
  <c r="D649" i="4"/>
  <c r="U88" i="13" s="1"/>
  <c r="E650" i="4" l="1"/>
  <c r="V89" i="13" s="1"/>
  <c r="C650" i="4"/>
  <c r="V87" i="13" s="1"/>
  <c r="D650" i="4"/>
  <c r="V88" i="13" s="1"/>
  <c r="B650" i="4"/>
  <c r="V86" i="13" s="1"/>
  <c r="E651" i="4" l="1"/>
  <c r="W89" i="13" s="1"/>
  <c r="D651" i="4"/>
  <c r="W88" i="13" s="1"/>
  <c r="C651" i="4"/>
  <c r="W87" i="13" s="1"/>
  <c r="B651" i="4"/>
  <c r="W86" i="13" s="1"/>
  <c r="E652" i="4" l="1"/>
  <c r="X89" i="13" s="1"/>
  <c r="B652" i="4"/>
  <c r="X86" i="13" s="1"/>
  <c r="C652" i="4"/>
  <c r="X87" i="13" s="1"/>
  <c r="D652" i="4"/>
  <c r="X88" i="13" s="1"/>
  <c r="E653" i="4" l="1"/>
  <c r="Y89" i="13" s="1"/>
  <c r="B653" i="4"/>
  <c r="Y86" i="13" s="1"/>
  <c r="C653" i="4"/>
  <c r="Y87" i="13" s="1"/>
  <c r="D653" i="4"/>
  <c r="Y88" i="13" s="1"/>
  <c r="E654" i="4" l="1"/>
  <c r="Z89" i="13" s="1"/>
  <c r="C654" i="4"/>
  <c r="Z87" i="13" s="1"/>
  <c r="D654" i="4"/>
  <c r="Z88" i="13" s="1"/>
  <c r="B654" i="4"/>
  <c r="Z86" i="13" s="1"/>
  <c r="E655" i="4" l="1"/>
  <c r="AA89" i="13" s="1"/>
  <c r="B655" i="4"/>
  <c r="AA86" i="13" s="1"/>
  <c r="C655" i="4"/>
  <c r="AA87" i="13" s="1"/>
  <c r="D655" i="4"/>
  <c r="AA88" i="13" s="1"/>
  <c r="E656" i="4" l="1"/>
  <c r="AB89" i="13" s="1"/>
  <c r="B656" i="4"/>
  <c r="AB86" i="13" s="1"/>
  <c r="C656" i="4"/>
  <c r="AB87" i="13" s="1"/>
  <c r="D656" i="4"/>
  <c r="AB88" i="13" s="1"/>
  <c r="E657" i="4" l="1"/>
  <c r="AC89" i="13" s="1"/>
  <c r="C657" i="4"/>
  <c r="AC87" i="13" s="1"/>
  <c r="D657" i="4"/>
  <c r="AC88" i="13" s="1"/>
  <c r="B657" i="4"/>
  <c r="AC86" i="13" s="1"/>
  <c r="E658" i="4" l="1"/>
  <c r="AD89" i="13" s="1"/>
  <c r="D658" i="4"/>
  <c r="AD88" i="13" s="1"/>
  <c r="B658" i="4"/>
  <c r="AD86" i="13" s="1"/>
  <c r="C658" i="4"/>
  <c r="AD87" i="13" s="1"/>
  <c r="E659" i="4" l="1"/>
  <c r="AE89" i="13" s="1"/>
  <c r="B659" i="4"/>
  <c r="AE86" i="13" s="1"/>
  <c r="C659" i="4"/>
  <c r="AE87" i="13" s="1"/>
  <c r="D659" i="4"/>
  <c r="AE88" i="13" s="1"/>
  <c r="E660" i="4" l="1"/>
  <c r="D105" i="13" s="1"/>
  <c r="B660" i="4"/>
  <c r="D102" i="13" s="1"/>
  <c r="C660" i="4"/>
  <c r="D103" i="13" s="1"/>
  <c r="D660" i="4"/>
  <c r="D104" i="13" s="1"/>
  <c r="E661" i="4" l="1"/>
  <c r="E105" i="13" s="1"/>
  <c r="C661" i="4"/>
  <c r="E103" i="13" s="1"/>
  <c r="D661" i="4"/>
  <c r="E104" i="13" s="1"/>
  <c r="B661" i="4"/>
  <c r="E102" i="13" s="1"/>
  <c r="E662" i="4" l="1"/>
  <c r="F105" i="13" s="1"/>
  <c r="D662" i="4"/>
  <c r="F104" i="13" s="1"/>
  <c r="B662" i="4"/>
  <c r="F102" i="13" s="1"/>
  <c r="C662" i="4"/>
  <c r="F103" i="13" s="1"/>
  <c r="E663" i="4" l="1"/>
  <c r="G105" i="13" s="1"/>
  <c r="B663" i="4"/>
  <c r="G102" i="13" s="1"/>
  <c r="C663" i="4"/>
  <c r="G103" i="13" s="1"/>
  <c r="D663" i="4"/>
  <c r="G104" i="13" s="1"/>
  <c r="E664" i="4" l="1"/>
  <c r="H105" i="13" s="1"/>
  <c r="B664" i="4"/>
  <c r="H102" i="13" s="1"/>
  <c r="C664" i="4"/>
  <c r="H103" i="13" s="1"/>
  <c r="D664" i="4"/>
  <c r="H104" i="13" s="1"/>
  <c r="E665" i="4" l="1"/>
  <c r="I105" i="13" s="1"/>
  <c r="C665" i="4"/>
  <c r="I103" i="13" s="1"/>
  <c r="D665" i="4"/>
  <c r="I104" i="13" s="1"/>
  <c r="B665" i="4"/>
  <c r="I102" i="13" s="1"/>
  <c r="E666" i="4" l="1"/>
  <c r="J105" i="13" s="1"/>
  <c r="D666" i="4"/>
  <c r="J104" i="13" s="1"/>
  <c r="B666" i="4"/>
  <c r="J102" i="13" s="1"/>
  <c r="C666" i="4"/>
  <c r="J103" i="13" s="1"/>
  <c r="E667" i="4" l="1"/>
  <c r="K105" i="13" s="1"/>
  <c r="B667" i="4"/>
  <c r="K102" i="13" s="1"/>
  <c r="C667" i="4"/>
  <c r="K103" i="13" s="1"/>
  <c r="D667" i="4"/>
  <c r="K104" i="13" s="1"/>
  <c r="E668" i="4" l="1"/>
  <c r="L105" i="13" s="1"/>
  <c r="B668" i="4"/>
  <c r="L102" i="13" s="1"/>
  <c r="C668" i="4"/>
  <c r="L103" i="13" s="1"/>
  <c r="D668" i="4"/>
  <c r="L104" i="13" s="1"/>
  <c r="E669" i="4" l="1"/>
  <c r="M105" i="13" s="1"/>
  <c r="C669" i="4"/>
  <c r="M103" i="13" s="1"/>
  <c r="D669" i="4"/>
  <c r="M104" i="13" s="1"/>
  <c r="B669" i="4"/>
  <c r="M102" i="13" s="1"/>
  <c r="E670" i="4" l="1"/>
  <c r="N105" i="13" s="1"/>
  <c r="D670" i="4"/>
  <c r="N104" i="13" s="1"/>
  <c r="B670" i="4"/>
  <c r="N102" i="13" s="1"/>
  <c r="C670" i="4"/>
  <c r="N103" i="13" s="1"/>
  <c r="E671" i="4" l="1"/>
  <c r="O105" i="13" s="1"/>
  <c r="B671" i="4"/>
  <c r="O102" i="13" s="1"/>
  <c r="C671" i="4"/>
  <c r="O103" i="13" s="1"/>
  <c r="D671" i="4"/>
  <c r="O104" i="13" s="1"/>
  <c r="E672" i="4" l="1"/>
  <c r="P105" i="13" s="1"/>
  <c r="B672" i="4"/>
  <c r="P102" i="13" s="1"/>
  <c r="C672" i="4"/>
  <c r="P103" i="13" s="1"/>
  <c r="D672" i="4"/>
  <c r="P104" i="13" s="1"/>
  <c r="E673" i="4" l="1"/>
  <c r="Q105" i="13" s="1"/>
  <c r="C673" i="4"/>
  <c r="Q103" i="13" s="1"/>
  <c r="D673" i="4"/>
  <c r="Q104" i="13" s="1"/>
  <c r="B673" i="4"/>
  <c r="Q102" i="13" s="1"/>
  <c r="E674" i="4" l="1"/>
  <c r="R105" i="13" s="1"/>
  <c r="D674" i="4"/>
  <c r="R104" i="13" s="1"/>
  <c r="B674" i="4"/>
  <c r="R102" i="13" s="1"/>
  <c r="C674" i="4"/>
  <c r="R103" i="13" s="1"/>
  <c r="E675" i="4" l="1"/>
  <c r="S105" i="13" s="1"/>
  <c r="B675" i="4"/>
  <c r="S102" i="13" s="1"/>
  <c r="C675" i="4"/>
  <c r="S103" i="13" s="1"/>
  <c r="D675" i="4"/>
  <c r="S104" i="13" s="1"/>
  <c r="E676" i="4" l="1"/>
  <c r="T105" i="13" s="1"/>
  <c r="B676" i="4"/>
  <c r="T102" i="13" s="1"/>
  <c r="C676" i="4"/>
  <c r="T103" i="13" s="1"/>
  <c r="D676" i="4"/>
  <c r="T104" i="13" s="1"/>
  <c r="E677" i="4" l="1"/>
  <c r="U105" i="13" s="1"/>
  <c r="C677" i="4"/>
  <c r="U103" i="13" s="1"/>
  <c r="D677" i="4"/>
  <c r="U104" i="13" s="1"/>
  <c r="B677" i="4"/>
  <c r="U102" i="13" s="1"/>
  <c r="E678" i="4" l="1"/>
  <c r="V105" i="13" s="1"/>
  <c r="D678" i="4"/>
  <c r="V104" i="13" s="1"/>
  <c r="B678" i="4"/>
  <c r="V102" i="13" s="1"/>
  <c r="C678" i="4"/>
  <c r="V103" i="13" s="1"/>
  <c r="E679" i="4" l="1"/>
  <c r="W105" i="13" s="1"/>
  <c r="B679" i="4"/>
  <c r="W102" i="13" s="1"/>
  <c r="C679" i="4"/>
  <c r="W103" i="13" s="1"/>
  <c r="D679" i="4"/>
  <c r="W104" i="13" s="1"/>
  <c r="E680" i="4" l="1"/>
  <c r="X105" i="13" s="1"/>
  <c r="B680" i="4"/>
  <c r="X102" i="13" s="1"/>
  <c r="C680" i="4"/>
  <c r="X103" i="13" s="1"/>
  <c r="D680" i="4"/>
  <c r="X104" i="13" s="1"/>
  <c r="E681" i="4" l="1"/>
  <c r="Y105" i="13" s="1"/>
  <c r="C681" i="4"/>
  <c r="Y103" i="13" s="1"/>
  <c r="D681" i="4"/>
  <c r="Y104" i="13" s="1"/>
  <c r="B681" i="4"/>
  <c r="Y102" i="13" s="1"/>
  <c r="E682" i="4" l="1"/>
  <c r="Z105" i="13" s="1"/>
  <c r="D682" i="4"/>
  <c r="Z104" i="13" s="1"/>
  <c r="B682" i="4"/>
  <c r="Z102" i="13" s="1"/>
  <c r="C682" i="4"/>
  <c r="Z103" i="13" s="1"/>
  <c r="E683" i="4" l="1"/>
  <c r="AA105" i="13" s="1"/>
  <c r="B683" i="4"/>
  <c r="AA102" i="13" s="1"/>
  <c r="C683" i="4"/>
  <c r="AA103" i="13" s="1"/>
  <c r="D683" i="4"/>
  <c r="AA104" i="13" s="1"/>
  <c r="E684" i="4" l="1"/>
  <c r="AB105" i="13" s="1"/>
  <c r="B684" i="4"/>
  <c r="AB102" i="13" s="1"/>
  <c r="C684" i="4"/>
  <c r="AB103" i="13" s="1"/>
  <c r="D684" i="4"/>
  <c r="AB104" i="13" s="1"/>
  <c r="E685" i="4" l="1"/>
  <c r="AC105" i="13" s="1"/>
  <c r="C685" i="4"/>
  <c r="AC103" i="13" s="1"/>
  <c r="D685" i="4"/>
  <c r="AC104" i="13" s="1"/>
  <c r="B685" i="4"/>
  <c r="AC102" i="13" s="1"/>
  <c r="E686" i="4" l="1"/>
  <c r="AD105" i="13" s="1"/>
  <c r="D686" i="4"/>
  <c r="AD104" i="13" s="1"/>
  <c r="B686" i="4"/>
  <c r="AD102" i="13" s="1"/>
  <c r="C686" i="4"/>
  <c r="AD103" i="13" s="1"/>
  <c r="E687" i="4" l="1"/>
  <c r="AE105" i="13" s="1"/>
  <c r="B687" i="4"/>
  <c r="AE102" i="13" s="1"/>
  <c r="C687" i="4"/>
  <c r="AE103" i="13" s="1"/>
  <c r="D687" i="4"/>
  <c r="AE104" i="13" s="1"/>
  <c r="E688" i="4" l="1"/>
  <c r="D121" i="13" s="1"/>
  <c r="B688" i="4"/>
  <c r="D118" i="13" s="1"/>
  <c r="C688" i="4"/>
  <c r="D119" i="13" s="1"/>
  <c r="D688" i="4"/>
  <c r="D120" i="13" s="1"/>
  <c r="E689" i="4" l="1"/>
  <c r="E121" i="13" s="1"/>
  <c r="C689" i="4"/>
  <c r="E119" i="13" s="1"/>
  <c r="D689" i="4"/>
  <c r="E120" i="13" s="1"/>
  <c r="B689" i="4"/>
  <c r="E118" i="13" s="1"/>
  <c r="E690" i="4" l="1"/>
  <c r="F121" i="13" s="1"/>
  <c r="D690" i="4"/>
  <c r="F120" i="13" s="1"/>
  <c r="B690" i="4"/>
  <c r="F118" i="13" s="1"/>
  <c r="C690" i="4"/>
  <c r="F119" i="13" s="1"/>
  <c r="E691" i="4" l="1"/>
  <c r="G121" i="13" s="1"/>
  <c r="B691" i="4"/>
  <c r="G118" i="13" s="1"/>
  <c r="C691" i="4"/>
  <c r="G119" i="13" s="1"/>
  <c r="D691" i="4"/>
  <c r="G120" i="13" s="1"/>
  <c r="E692" i="4" l="1"/>
  <c r="H121" i="13" s="1"/>
  <c r="B692" i="4"/>
  <c r="H118" i="13" s="1"/>
  <c r="C692" i="4"/>
  <c r="H119" i="13" s="1"/>
  <c r="D692" i="4"/>
  <c r="H120" i="13" s="1"/>
  <c r="E693" i="4" l="1"/>
  <c r="I121" i="13" s="1"/>
  <c r="C693" i="4"/>
  <c r="I119" i="13" s="1"/>
  <c r="D693" i="4"/>
  <c r="I120" i="13" s="1"/>
  <c r="B693" i="4"/>
  <c r="I118" i="13" s="1"/>
  <c r="E694" i="4" l="1"/>
  <c r="J121" i="13" s="1"/>
  <c r="D694" i="4"/>
  <c r="J120" i="13" s="1"/>
  <c r="B694" i="4"/>
  <c r="J118" i="13" s="1"/>
  <c r="C694" i="4"/>
  <c r="J119" i="13" s="1"/>
  <c r="E695" i="4" l="1"/>
  <c r="K121" i="13" s="1"/>
  <c r="B695" i="4"/>
  <c r="K118" i="13" s="1"/>
  <c r="C695" i="4"/>
  <c r="K119" i="13" s="1"/>
  <c r="D695" i="4"/>
  <c r="K120" i="13" s="1"/>
  <c r="E696" i="4" l="1"/>
  <c r="L121" i="13" s="1"/>
  <c r="B696" i="4"/>
  <c r="L118" i="13" s="1"/>
  <c r="C696" i="4"/>
  <c r="L119" i="13" s="1"/>
  <c r="D696" i="4"/>
  <c r="L120" i="13" s="1"/>
  <c r="E697" i="4" l="1"/>
  <c r="M121" i="13" s="1"/>
  <c r="C697" i="4"/>
  <c r="M119" i="13" s="1"/>
  <c r="D697" i="4"/>
  <c r="M120" i="13" s="1"/>
  <c r="B697" i="4"/>
  <c r="M118" i="13" s="1"/>
  <c r="E698" i="4" l="1"/>
  <c r="N121" i="13" s="1"/>
  <c r="D698" i="4"/>
  <c r="N120" i="13" s="1"/>
  <c r="B698" i="4"/>
  <c r="N118" i="13" s="1"/>
  <c r="C698" i="4"/>
  <c r="N119" i="13" s="1"/>
  <c r="E699" i="4" l="1"/>
  <c r="O121" i="13" s="1"/>
  <c r="B699" i="4"/>
  <c r="O118" i="13" s="1"/>
  <c r="C699" i="4"/>
  <c r="O119" i="13" s="1"/>
  <c r="D699" i="4"/>
  <c r="O120" i="13" s="1"/>
  <c r="E700" i="4" l="1"/>
  <c r="P121" i="13" s="1"/>
  <c r="B700" i="4"/>
  <c r="P118" i="13" s="1"/>
  <c r="C700" i="4"/>
  <c r="P119" i="13" s="1"/>
  <c r="D700" i="4"/>
  <c r="P120" i="13" s="1"/>
  <c r="E701" i="4" l="1"/>
  <c r="Q121" i="13" s="1"/>
  <c r="C701" i="4"/>
  <c r="Q119" i="13" s="1"/>
  <c r="D701" i="4"/>
  <c r="Q120" i="13" s="1"/>
  <c r="B701" i="4"/>
  <c r="Q118" i="13" s="1"/>
  <c r="E702" i="4" l="1"/>
  <c r="R121" i="13" s="1"/>
  <c r="D702" i="4"/>
  <c r="R120" i="13" s="1"/>
  <c r="B702" i="4"/>
  <c r="R118" i="13" s="1"/>
  <c r="C702" i="4"/>
  <c r="R119" i="13" s="1"/>
  <c r="E703" i="4" l="1"/>
  <c r="S121" i="13" s="1"/>
  <c r="B703" i="4"/>
  <c r="S118" i="13" s="1"/>
  <c r="C703" i="4"/>
  <c r="S119" i="13" s="1"/>
  <c r="D703" i="4"/>
  <c r="S120" i="13" s="1"/>
  <c r="E704" i="4" l="1"/>
  <c r="T121" i="13" s="1"/>
  <c r="B704" i="4"/>
  <c r="T118" i="13" s="1"/>
  <c r="C704" i="4"/>
  <c r="T119" i="13" s="1"/>
  <c r="D704" i="4"/>
  <c r="T120" i="13" s="1"/>
  <c r="E705" i="4" l="1"/>
  <c r="U121" i="13" s="1"/>
  <c r="C705" i="4"/>
  <c r="U119" i="13" s="1"/>
  <c r="D705" i="4"/>
  <c r="U120" i="13" s="1"/>
  <c r="B705" i="4"/>
  <c r="U118" i="13" s="1"/>
  <c r="E706" i="4" l="1"/>
  <c r="V121" i="13" s="1"/>
  <c r="D706" i="4"/>
  <c r="V120" i="13" s="1"/>
  <c r="B706" i="4"/>
  <c r="V118" i="13" s="1"/>
  <c r="C706" i="4"/>
  <c r="V119" i="13" s="1"/>
  <c r="E707" i="4" l="1"/>
  <c r="W121" i="13" s="1"/>
  <c r="B707" i="4"/>
  <c r="W118" i="13" s="1"/>
  <c r="C707" i="4"/>
  <c r="W119" i="13" s="1"/>
  <c r="D707" i="4"/>
  <c r="W120" i="13" s="1"/>
  <c r="E708" i="4" l="1"/>
  <c r="X121" i="13" s="1"/>
  <c r="B708" i="4"/>
  <c r="X118" i="13" s="1"/>
  <c r="C708" i="4"/>
  <c r="X119" i="13" s="1"/>
  <c r="D708" i="4"/>
  <c r="X120" i="13" s="1"/>
  <c r="E709" i="4" l="1"/>
  <c r="Y121" i="13" s="1"/>
  <c r="C709" i="4"/>
  <c r="Y119" i="13" s="1"/>
  <c r="D709" i="4"/>
  <c r="Y120" i="13" s="1"/>
  <c r="B709" i="4"/>
  <c r="Y118" i="13" s="1"/>
  <c r="E710" i="4" l="1"/>
  <c r="Z121" i="13" s="1"/>
  <c r="D710" i="4"/>
  <c r="Z120" i="13" s="1"/>
  <c r="B710" i="4"/>
  <c r="Z118" i="13" s="1"/>
  <c r="C710" i="4"/>
  <c r="Z119" i="13" s="1"/>
  <c r="E711" i="4" l="1"/>
  <c r="AA121" i="13" s="1"/>
  <c r="B711" i="4"/>
  <c r="AA118" i="13" s="1"/>
  <c r="C711" i="4"/>
  <c r="AA119" i="13" s="1"/>
  <c r="D711" i="4"/>
  <c r="AA120" i="13" s="1"/>
  <c r="E712" i="4" l="1"/>
  <c r="AB121" i="13" s="1"/>
  <c r="B712" i="4"/>
  <c r="AB118" i="13" s="1"/>
  <c r="C712" i="4"/>
  <c r="AB119" i="13" s="1"/>
  <c r="D712" i="4"/>
  <c r="AB120" i="13" s="1"/>
  <c r="E713" i="4" l="1"/>
  <c r="AC121" i="13" s="1"/>
  <c r="C713" i="4"/>
  <c r="AC119" i="13" s="1"/>
  <c r="D713" i="4"/>
  <c r="AC120" i="13" s="1"/>
  <c r="B713" i="4"/>
  <c r="AC118" i="13" s="1"/>
  <c r="E714" i="4" l="1"/>
  <c r="AD121" i="13" s="1"/>
  <c r="D714" i="4"/>
  <c r="AD120" i="13" s="1"/>
  <c r="B714" i="4"/>
  <c r="AD118" i="13" s="1"/>
  <c r="C714" i="4"/>
  <c r="AD119" i="13" s="1"/>
  <c r="E715" i="4" l="1"/>
  <c r="AE121" i="13" s="1"/>
  <c r="B715" i="4"/>
  <c r="AE118" i="13" s="1"/>
  <c r="C715" i="4"/>
  <c r="AE119" i="13" s="1"/>
  <c r="D715" i="4"/>
  <c r="AE120" i="13" s="1"/>
  <c r="E716" i="4" l="1"/>
  <c r="D137" i="13" s="1"/>
  <c r="B716" i="4"/>
  <c r="D134" i="13" s="1"/>
  <c r="C716" i="4"/>
  <c r="D135" i="13" s="1"/>
  <c r="D716" i="4"/>
  <c r="D136" i="13" s="1"/>
  <c r="E717" i="4" l="1"/>
  <c r="E137" i="13" s="1"/>
  <c r="C717" i="4"/>
  <c r="E135" i="13" s="1"/>
  <c r="D717" i="4"/>
  <c r="E136" i="13" s="1"/>
  <c r="B717" i="4"/>
  <c r="E134" i="13" s="1"/>
  <c r="E718" i="4" l="1"/>
  <c r="F137" i="13" s="1"/>
  <c r="D718" i="4"/>
  <c r="F136" i="13" s="1"/>
  <c r="B718" i="4"/>
  <c r="F134" i="13" s="1"/>
  <c r="C718" i="4"/>
  <c r="F135" i="13" s="1"/>
  <c r="E719" i="4" l="1"/>
  <c r="G137" i="13" s="1"/>
  <c r="B719" i="4"/>
  <c r="G134" i="13" s="1"/>
  <c r="C719" i="4"/>
  <c r="G135" i="13" s="1"/>
  <c r="D719" i="4"/>
  <c r="G136" i="13" s="1"/>
  <c r="E720" i="4" l="1"/>
  <c r="H137" i="13" s="1"/>
  <c r="B720" i="4"/>
  <c r="H134" i="13" s="1"/>
  <c r="C720" i="4"/>
  <c r="H135" i="13" s="1"/>
  <c r="D720" i="4"/>
  <c r="H136" i="13" s="1"/>
  <c r="E721" i="4" l="1"/>
  <c r="I137" i="13" s="1"/>
  <c r="C721" i="4"/>
  <c r="I135" i="13" s="1"/>
  <c r="D721" i="4"/>
  <c r="I136" i="13" s="1"/>
  <c r="B721" i="4"/>
  <c r="I134" i="13" s="1"/>
  <c r="E722" i="4" l="1"/>
  <c r="J137" i="13" s="1"/>
  <c r="D722" i="4"/>
  <c r="J136" i="13" s="1"/>
  <c r="B722" i="4"/>
  <c r="J134" i="13" s="1"/>
  <c r="C722" i="4"/>
  <c r="J135" i="13" s="1"/>
  <c r="E723" i="4" l="1"/>
  <c r="K137" i="13" s="1"/>
  <c r="B723" i="4"/>
  <c r="K134" i="13" s="1"/>
  <c r="C723" i="4"/>
  <c r="K135" i="13" s="1"/>
  <c r="D723" i="4"/>
  <c r="K136" i="13" s="1"/>
  <c r="E724" i="4" l="1"/>
  <c r="L137" i="13" s="1"/>
  <c r="B724" i="4"/>
  <c r="L134" i="13" s="1"/>
  <c r="C724" i="4"/>
  <c r="L135" i="13" s="1"/>
  <c r="D724" i="4"/>
  <c r="L136" i="13" s="1"/>
  <c r="E725" i="4" l="1"/>
  <c r="M137" i="13" s="1"/>
  <c r="C725" i="4"/>
  <c r="M135" i="13" s="1"/>
  <c r="D725" i="4"/>
  <c r="M136" i="13" s="1"/>
  <c r="B725" i="4"/>
  <c r="M134" i="13" s="1"/>
  <c r="E726" i="4" l="1"/>
  <c r="N137" i="13" s="1"/>
  <c r="D726" i="4"/>
  <c r="N136" i="13" s="1"/>
  <c r="B726" i="4"/>
  <c r="N134" i="13" s="1"/>
  <c r="C726" i="4"/>
  <c r="N135" i="13" s="1"/>
  <c r="E727" i="4" l="1"/>
  <c r="O137" i="13" s="1"/>
  <c r="B727" i="4"/>
  <c r="O134" i="13" s="1"/>
  <c r="C727" i="4"/>
  <c r="O135" i="13" s="1"/>
  <c r="D727" i="4"/>
  <c r="O136" i="13" s="1"/>
  <c r="E728" i="4" l="1"/>
  <c r="P137" i="13" s="1"/>
  <c r="B728" i="4"/>
  <c r="P134" i="13" s="1"/>
  <c r="C728" i="4"/>
  <c r="P135" i="13" s="1"/>
  <c r="D728" i="4"/>
  <c r="P136" i="13" s="1"/>
  <c r="E729" i="4" l="1"/>
  <c r="Q137" i="13" s="1"/>
  <c r="C729" i="4"/>
  <c r="Q135" i="13" s="1"/>
  <c r="D729" i="4"/>
  <c r="Q136" i="13" s="1"/>
  <c r="B729" i="4"/>
  <c r="Q134" i="13" s="1"/>
  <c r="E730" i="4" l="1"/>
  <c r="R137" i="13" s="1"/>
  <c r="D730" i="4"/>
  <c r="R136" i="13" s="1"/>
  <c r="B730" i="4"/>
  <c r="R134" i="13" s="1"/>
  <c r="C730" i="4"/>
  <c r="R135" i="13" s="1"/>
  <c r="E731" i="4" l="1"/>
  <c r="S137" i="13" s="1"/>
  <c r="B731" i="4"/>
  <c r="S134" i="13" s="1"/>
  <c r="C731" i="4"/>
  <c r="S135" i="13" s="1"/>
  <c r="D731" i="4"/>
  <c r="S136" i="13" s="1"/>
  <c r="E732" i="4" l="1"/>
  <c r="T137" i="13" s="1"/>
  <c r="B732" i="4"/>
  <c r="T134" i="13" s="1"/>
  <c r="C732" i="4"/>
  <c r="T135" i="13" s="1"/>
  <c r="D732" i="4"/>
  <c r="T136" i="13" s="1"/>
  <c r="E733" i="4" l="1"/>
  <c r="U137" i="13" s="1"/>
  <c r="C733" i="4"/>
  <c r="U135" i="13" s="1"/>
  <c r="D733" i="4"/>
  <c r="U136" i="13" s="1"/>
  <c r="B733" i="4"/>
  <c r="U134" i="13" s="1"/>
  <c r="E734" i="4" l="1"/>
  <c r="V137" i="13" s="1"/>
  <c r="D734" i="4"/>
  <c r="V136" i="13" s="1"/>
  <c r="B734" i="4"/>
  <c r="V134" i="13" s="1"/>
  <c r="C734" i="4"/>
  <c r="V135" i="13" s="1"/>
  <c r="E735" i="4" l="1"/>
  <c r="W137" i="13" s="1"/>
  <c r="B735" i="4"/>
  <c r="W134" i="13" s="1"/>
  <c r="C735" i="4"/>
  <c r="W135" i="13" s="1"/>
  <c r="D735" i="4"/>
  <c r="W136" i="13" s="1"/>
  <c r="E736" i="4" l="1"/>
  <c r="X137" i="13" s="1"/>
  <c r="B736" i="4"/>
  <c r="X134" i="13" s="1"/>
  <c r="C736" i="4"/>
  <c r="X135" i="13" s="1"/>
  <c r="D736" i="4"/>
  <c r="X136" i="13" s="1"/>
  <c r="E737" i="4" l="1"/>
  <c r="Y137" i="13" s="1"/>
  <c r="C737" i="4"/>
  <c r="Y135" i="13" s="1"/>
  <c r="D737" i="4"/>
  <c r="Y136" i="13" s="1"/>
  <c r="B737" i="4"/>
  <c r="Y134" i="13" s="1"/>
  <c r="E738" i="4" l="1"/>
  <c r="Z137" i="13" s="1"/>
  <c r="D738" i="4"/>
  <c r="Z136" i="13" s="1"/>
  <c r="B738" i="4"/>
  <c r="Z134" i="13" s="1"/>
  <c r="C738" i="4"/>
  <c r="Z135" i="13" s="1"/>
  <c r="E739" i="4" l="1"/>
  <c r="AA137" i="13" s="1"/>
  <c r="B739" i="4"/>
  <c r="AA134" i="13" s="1"/>
  <c r="C739" i="4"/>
  <c r="AA135" i="13" s="1"/>
  <c r="D739" i="4"/>
  <c r="AA136" i="13" s="1"/>
  <c r="E740" i="4" l="1"/>
  <c r="AB137" i="13" s="1"/>
  <c r="B740" i="4"/>
  <c r="AB134" i="13" s="1"/>
  <c r="C740" i="4"/>
  <c r="AB135" i="13" s="1"/>
  <c r="D740" i="4"/>
  <c r="AB136" i="13" s="1"/>
  <c r="E741" i="4" l="1"/>
  <c r="AC137" i="13" s="1"/>
  <c r="C741" i="4"/>
  <c r="AC135" i="13" s="1"/>
  <c r="D741" i="4"/>
  <c r="AC136" i="13" s="1"/>
  <c r="B741" i="4"/>
  <c r="AC134" i="13" s="1"/>
  <c r="E742" i="4" l="1"/>
  <c r="AD137" i="13" s="1"/>
  <c r="D742" i="4"/>
  <c r="AD136" i="13" s="1"/>
  <c r="B742" i="4"/>
  <c r="AD134" i="13" s="1"/>
  <c r="C742" i="4"/>
  <c r="AD135" i="13" s="1"/>
  <c r="E743" i="4" l="1"/>
  <c r="AE137" i="13" s="1"/>
  <c r="B743" i="4"/>
  <c r="AE134" i="13" s="1"/>
  <c r="C743" i="4"/>
  <c r="AE135" i="13" s="1"/>
  <c r="D743" i="4"/>
  <c r="AE136" i="13" s="1"/>
  <c r="E744" i="4" l="1"/>
  <c r="D153" i="13" s="1"/>
  <c r="AQ21" i="3"/>
  <c r="AQ16" i="3"/>
  <c r="AQ134" i="3"/>
  <c r="AQ135" i="3"/>
  <c r="AQ70" i="3"/>
  <c r="AQ72" i="3"/>
  <c r="AQ71" i="3"/>
  <c r="AQ73" i="3"/>
  <c r="AQ75" i="3"/>
  <c r="AQ74" i="3"/>
  <c r="B744" i="4"/>
  <c r="D150" i="13" s="1"/>
  <c r="C744" i="4"/>
  <c r="D151" i="13" s="1"/>
  <c r="D744" i="4"/>
  <c r="D152" i="13" s="1"/>
  <c r="E745" i="4" l="1"/>
  <c r="E153" i="13" s="1"/>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E151" i="13" s="1"/>
  <c r="D745" i="4"/>
  <c r="E152" i="13" s="1"/>
  <c r="B745" i="4"/>
  <c r="E150" i="13" s="1"/>
  <c r="E746" i="4" l="1"/>
  <c r="F153" i="13" s="1"/>
  <c r="D746" i="4"/>
  <c r="F152" i="13" s="1"/>
  <c r="B746" i="4"/>
  <c r="F150" i="13" s="1"/>
  <c r="C746" i="4"/>
  <c r="F151" i="13" s="1"/>
  <c r="E747" i="4" l="1"/>
  <c r="G153" i="13" s="1"/>
  <c r="B747" i="4"/>
  <c r="G150" i="13" s="1"/>
  <c r="C747" i="4"/>
  <c r="G151" i="13" s="1"/>
  <c r="D747" i="4"/>
  <c r="G152" i="13" s="1"/>
  <c r="E748" i="4" l="1"/>
  <c r="H153" i="13" s="1"/>
  <c r="B748" i="4"/>
  <c r="H150" i="13" s="1"/>
  <c r="C748" i="4"/>
  <c r="H151" i="13" s="1"/>
  <c r="D748" i="4"/>
  <c r="H152" i="13" s="1"/>
  <c r="E749" i="4" l="1"/>
  <c r="I153" i="13" s="1"/>
  <c r="C749" i="4"/>
  <c r="I151" i="13" s="1"/>
  <c r="D749" i="4"/>
  <c r="I152" i="13" s="1"/>
  <c r="B749" i="4"/>
  <c r="I150" i="13" s="1"/>
  <c r="E750" i="4" l="1"/>
  <c r="J153" i="13" s="1"/>
  <c r="D750" i="4"/>
  <c r="J152" i="13" s="1"/>
  <c r="B750" i="4"/>
  <c r="J150" i="13" s="1"/>
  <c r="C750" i="4"/>
  <c r="J151" i="13" s="1"/>
  <c r="E751" i="4" l="1"/>
  <c r="K153" i="13" s="1"/>
  <c r="B751" i="4"/>
  <c r="K150" i="13" s="1"/>
  <c r="C751" i="4"/>
  <c r="K151" i="13" s="1"/>
  <c r="D751" i="4"/>
  <c r="K152" i="13" s="1"/>
  <c r="E752" i="4" l="1"/>
  <c r="L153" i="13" s="1"/>
  <c r="B752" i="4"/>
  <c r="L150" i="13" s="1"/>
  <c r="C752" i="4"/>
  <c r="L151" i="13" s="1"/>
  <c r="D752" i="4"/>
  <c r="L152" i="13" s="1"/>
  <c r="E753" i="4" l="1"/>
  <c r="M153" i="13" s="1"/>
  <c r="C753" i="4"/>
  <c r="M151" i="13" s="1"/>
  <c r="D753" i="4"/>
  <c r="M152" i="13" s="1"/>
  <c r="B753" i="4"/>
  <c r="M150" i="13" s="1"/>
  <c r="E754" i="4" l="1"/>
  <c r="N153" i="13" s="1"/>
  <c r="D754" i="4"/>
  <c r="N152" i="13" s="1"/>
  <c r="B754" i="4"/>
  <c r="N150" i="13" s="1"/>
  <c r="C754" i="4"/>
  <c r="N151" i="13" s="1"/>
  <c r="E755" i="4" l="1"/>
  <c r="O153" i="13" s="1"/>
  <c r="B755" i="4"/>
  <c r="O150" i="13" s="1"/>
  <c r="C755" i="4"/>
  <c r="O151" i="13" s="1"/>
  <c r="D755" i="4"/>
  <c r="O152" i="13" s="1"/>
  <c r="E756" i="4" l="1"/>
  <c r="P153" i="13" s="1"/>
  <c r="B756" i="4"/>
  <c r="P150" i="13" s="1"/>
  <c r="C756" i="4"/>
  <c r="P151" i="13" s="1"/>
  <c r="D756" i="4"/>
  <c r="P152" i="13" s="1"/>
  <c r="E757" i="4" l="1"/>
  <c r="Q153" i="13" s="1"/>
  <c r="C757" i="4"/>
  <c r="Q151" i="13" s="1"/>
  <c r="D757" i="4"/>
  <c r="Q152" i="13" s="1"/>
  <c r="B757" i="4"/>
  <c r="Q150" i="13" s="1"/>
  <c r="E758" i="4" l="1"/>
  <c r="R153" i="13" s="1"/>
  <c r="D758" i="4"/>
  <c r="R152" i="13" s="1"/>
  <c r="B758" i="4"/>
  <c r="R150" i="13" s="1"/>
  <c r="C758" i="4"/>
  <c r="R151" i="13" s="1"/>
  <c r="E759" i="4" l="1"/>
  <c r="S153" i="13" s="1"/>
  <c r="B759" i="4"/>
  <c r="S150" i="13" s="1"/>
  <c r="C759" i="4"/>
  <c r="S151" i="13" s="1"/>
  <c r="D759" i="4"/>
  <c r="S152" i="13" s="1"/>
  <c r="E760" i="4" l="1"/>
  <c r="T153" i="13" s="1"/>
  <c r="B760" i="4"/>
  <c r="T150" i="13" s="1"/>
  <c r="C760" i="4"/>
  <c r="T151" i="13" s="1"/>
  <c r="D760" i="4"/>
  <c r="T152" i="13" s="1"/>
  <c r="E761" i="4" l="1"/>
  <c r="U153" i="13" s="1"/>
  <c r="C761" i="4"/>
  <c r="U151" i="13" s="1"/>
  <c r="D761" i="4"/>
  <c r="U152" i="13" s="1"/>
  <c r="B761" i="4"/>
  <c r="U150" i="13" s="1"/>
  <c r="E762" i="4" l="1"/>
  <c r="V153" i="13" s="1"/>
  <c r="D762" i="4"/>
  <c r="V152" i="13" s="1"/>
  <c r="B762" i="4"/>
  <c r="V150" i="13" s="1"/>
  <c r="C762" i="4"/>
  <c r="V151" i="13" s="1"/>
  <c r="E763" i="4" l="1"/>
  <c r="W153" i="13" s="1"/>
  <c r="B763" i="4"/>
  <c r="W150" i="13" s="1"/>
  <c r="C763" i="4"/>
  <c r="W151" i="13" s="1"/>
  <c r="D763" i="4"/>
  <c r="W152" i="13" s="1"/>
  <c r="E764" i="4" l="1"/>
  <c r="X153" i="13" s="1"/>
  <c r="B764" i="4"/>
  <c r="X150" i="13" s="1"/>
  <c r="C764" i="4"/>
  <c r="X151" i="13" s="1"/>
  <c r="D764" i="4"/>
  <c r="X152" i="13" s="1"/>
  <c r="E765" i="4" l="1"/>
  <c r="Y153" i="13" s="1"/>
  <c r="C765" i="4"/>
  <c r="Y151" i="13" s="1"/>
  <c r="D765" i="4"/>
  <c r="Y152" i="13" s="1"/>
  <c r="B765" i="4"/>
  <c r="Y150" i="13" s="1"/>
  <c r="E766" i="4" l="1"/>
  <c r="Z153" i="13" s="1"/>
  <c r="D766" i="4"/>
  <c r="Z152" i="13" s="1"/>
  <c r="B766" i="4"/>
  <c r="Z150" i="13" s="1"/>
  <c r="C766" i="4"/>
  <c r="Z151" i="13" s="1"/>
  <c r="E767" i="4" l="1"/>
  <c r="AA153" i="13" s="1"/>
  <c r="B767" i="4"/>
  <c r="AA150" i="13" s="1"/>
  <c r="C767" i="4"/>
  <c r="AA151" i="13" s="1"/>
  <c r="D767" i="4"/>
  <c r="AA152" i="13" s="1"/>
  <c r="E768" i="4" l="1"/>
  <c r="AB153" i="13" s="1"/>
  <c r="B768" i="4"/>
  <c r="AB150" i="13" s="1"/>
  <c r="C768" i="4"/>
  <c r="AB151" i="13" s="1"/>
  <c r="D768" i="4"/>
  <c r="AB152" i="13" s="1"/>
  <c r="E769" i="4" l="1"/>
  <c r="AC153" i="13" s="1"/>
  <c r="C769" i="4"/>
  <c r="AC151" i="13" s="1"/>
  <c r="D769" i="4"/>
  <c r="AC152" i="13" s="1"/>
  <c r="B769" i="4"/>
  <c r="AC150" i="13" s="1"/>
  <c r="E770" i="4" l="1"/>
  <c r="AD153" i="13" s="1"/>
  <c r="D770" i="4"/>
  <c r="AD152" i="13" s="1"/>
  <c r="B770" i="4"/>
  <c r="AD150" i="13" s="1"/>
  <c r="C770" i="4"/>
  <c r="AD151" i="13" s="1"/>
  <c r="E771" i="4" l="1"/>
  <c r="AE153" i="13" s="1"/>
  <c r="B771" i="4"/>
  <c r="AE150" i="13" s="1"/>
  <c r="C771" i="4"/>
  <c r="AE151" i="13" s="1"/>
  <c r="D771" i="4"/>
  <c r="AE152" i="13" s="1"/>
  <c r="E772" i="4" l="1"/>
  <c r="D169" i="13" s="1"/>
  <c r="B772" i="4"/>
  <c r="D166" i="13" s="1"/>
  <c r="C772" i="4"/>
  <c r="D167" i="13" s="1"/>
  <c r="D772" i="4"/>
  <c r="D168" i="13" s="1"/>
  <c r="E773" i="4" l="1"/>
  <c r="E169" i="13" s="1"/>
  <c r="C773" i="4"/>
  <c r="E167" i="13" s="1"/>
  <c r="D773" i="4"/>
  <c r="E168" i="13" s="1"/>
  <c r="B773" i="4"/>
  <c r="E166" i="13" s="1"/>
  <c r="E774" i="4" l="1"/>
  <c r="F169" i="13" s="1"/>
  <c r="D774" i="4"/>
  <c r="F168" i="13" s="1"/>
  <c r="B774" i="4"/>
  <c r="F166" i="13" s="1"/>
  <c r="C774" i="4"/>
  <c r="F167" i="13" s="1"/>
  <c r="E775" i="4" l="1"/>
  <c r="G169" i="13" s="1"/>
  <c r="B775" i="4"/>
  <c r="G166" i="13" s="1"/>
  <c r="C775" i="4"/>
  <c r="G167" i="13" s="1"/>
  <c r="D775" i="4"/>
  <c r="G168" i="13" s="1"/>
  <c r="E776" i="4" l="1"/>
  <c r="H169" i="13" s="1"/>
  <c r="B776" i="4"/>
  <c r="H166" i="13" s="1"/>
  <c r="C776" i="4"/>
  <c r="H167" i="13" s="1"/>
  <c r="D776" i="4"/>
  <c r="H168" i="13" s="1"/>
  <c r="E777" i="4" l="1"/>
  <c r="I169" i="13" s="1"/>
  <c r="C777" i="4"/>
  <c r="I167" i="13" s="1"/>
  <c r="D777" i="4"/>
  <c r="I168" i="13" s="1"/>
  <c r="B777" i="4"/>
  <c r="I166" i="13" s="1"/>
  <c r="E778" i="4" l="1"/>
  <c r="J169" i="13" s="1"/>
  <c r="D778" i="4"/>
  <c r="J168" i="13" s="1"/>
  <c r="B778" i="4"/>
  <c r="J166" i="13" s="1"/>
  <c r="C778" i="4"/>
  <c r="J167" i="13" s="1"/>
  <c r="E779" i="4" l="1"/>
  <c r="K169" i="13" s="1"/>
  <c r="B779" i="4"/>
  <c r="K166" i="13" s="1"/>
  <c r="C779" i="4"/>
  <c r="K167" i="13" s="1"/>
  <c r="D779" i="4"/>
  <c r="K168" i="13" s="1"/>
  <c r="E780" i="4" l="1"/>
  <c r="L169" i="13" s="1"/>
  <c r="B780" i="4"/>
  <c r="L166" i="13" s="1"/>
  <c r="C780" i="4"/>
  <c r="L167" i="13" s="1"/>
  <c r="D780" i="4"/>
  <c r="L168" i="13" s="1"/>
  <c r="E781" i="4" l="1"/>
  <c r="M169" i="13" s="1"/>
  <c r="C781" i="4"/>
  <c r="M167" i="13" s="1"/>
  <c r="D781" i="4"/>
  <c r="M168" i="13" s="1"/>
  <c r="B781" i="4"/>
  <c r="M166" i="13" s="1"/>
  <c r="E782" i="4" l="1"/>
  <c r="N169" i="13" s="1"/>
  <c r="D782" i="4"/>
  <c r="N168" i="13" s="1"/>
  <c r="B782" i="4"/>
  <c r="N166" i="13" s="1"/>
  <c r="C782" i="4"/>
  <c r="N167" i="13" s="1"/>
  <c r="E783" i="4" l="1"/>
  <c r="O169" i="13" s="1"/>
  <c r="B783" i="4"/>
  <c r="O166" i="13" s="1"/>
  <c r="C783" i="4"/>
  <c r="O167" i="13" s="1"/>
  <c r="D783" i="4"/>
  <c r="O168" i="13" s="1"/>
  <c r="E784" i="4" l="1"/>
  <c r="P169" i="13" s="1"/>
  <c r="B784" i="4"/>
  <c r="P166" i="13" s="1"/>
  <c r="C784" i="4"/>
  <c r="P167" i="13" s="1"/>
  <c r="D784" i="4"/>
  <c r="P168" i="13" s="1"/>
  <c r="E785" i="4" l="1"/>
  <c r="Q169" i="13" s="1"/>
  <c r="C785" i="4"/>
  <c r="Q167" i="13" s="1"/>
  <c r="D785" i="4"/>
  <c r="Q168" i="13" s="1"/>
  <c r="B785" i="4"/>
  <c r="Q166" i="13" s="1"/>
  <c r="E786" i="4" l="1"/>
  <c r="R169" i="13" s="1"/>
  <c r="D786" i="4"/>
  <c r="R168" i="13" s="1"/>
  <c r="B786" i="4"/>
  <c r="R166" i="13" s="1"/>
  <c r="C786" i="4"/>
  <c r="R167" i="13" s="1"/>
  <c r="E787" i="4" l="1"/>
  <c r="S169" i="13" s="1"/>
  <c r="B787" i="4"/>
  <c r="S166" i="13" s="1"/>
  <c r="C787" i="4"/>
  <c r="S167" i="13" s="1"/>
  <c r="D787" i="4"/>
  <c r="S168" i="13" s="1"/>
  <c r="E788" i="4" l="1"/>
  <c r="T169" i="13" s="1"/>
  <c r="B788" i="4"/>
  <c r="T166" i="13" s="1"/>
  <c r="C788" i="4"/>
  <c r="T167" i="13" s="1"/>
  <c r="D788" i="4"/>
  <c r="T168" i="13" s="1"/>
  <c r="E789" i="4" l="1"/>
  <c r="U169" i="13" s="1"/>
  <c r="C789" i="4"/>
  <c r="U167" i="13" s="1"/>
  <c r="D789" i="4"/>
  <c r="U168" i="13" s="1"/>
  <c r="B789" i="4"/>
  <c r="U166" i="13" s="1"/>
  <c r="E790" i="4" l="1"/>
  <c r="V169" i="13" s="1"/>
  <c r="D790" i="4"/>
  <c r="V168" i="13" s="1"/>
  <c r="B790" i="4"/>
  <c r="V166" i="13" s="1"/>
  <c r="C790" i="4"/>
  <c r="V167" i="13" s="1"/>
  <c r="E791" i="4" l="1"/>
  <c r="W169" i="13" s="1"/>
  <c r="B791" i="4"/>
  <c r="W166" i="13" s="1"/>
  <c r="C791" i="4"/>
  <c r="W167" i="13" s="1"/>
  <c r="D791" i="4"/>
  <c r="W168" i="13" s="1"/>
  <c r="E792" i="4" l="1"/>
  <c r="X169" i="13" s="1"/>
  <c r="B792" i="4"/>
  <c r="X166" i="13" s="1"/>
  <c r="C792" i="4"/>
  <c r="X167" i="13" s="1"/>
  <c r="D792" i="4"/>
  <c r="X168" i="13" s="1"/>
  <c r="E793" i="4" l="1"/>
  <c r="Y169" i="13" s="1"/>
  <c r="C793" i="4"/>
  <c r="Y167" i="13" s="1"/>
  <c r="D793" i="4"/>
  <c r="Y168" i="13" s="1"/>
  <c r="B793" i="4"/>
  <c r="Y166" i="13" s="1"/>
  <c r="E794" i="4" l="1"/>
  <c r="Z169" i="13" s="1"/>
  <c r="D794" i="4"/>
  <c r="Z168" i="13" s="1"/>
  <c r="B794" i="4"/>
  <c r="Z166" i="13" s="1"/>
  <c r="C794" i="4"/>
  <c r="Z167" i="13" s="1"/>
  <c r="E795" i="4" l="1"/>
  <c r="AA169" i="13" s="1"/>
  <c r="B795" i="4"/>
  <c r="AA166" i="13" s="1"/>
  <c r="C795" i="4"/>
  <c r="AA167" i="13" s="1"/>
  <c r="D795" i="4"/>
  <c r="AA168" i="13" s="1"/>
  <c r="E796" i="4" l="1"/>
  <c r="AB169" i="13" s="1"/>
  <c r="B796" i="4"/>
  <c r="AB166" i="13" s="1"/>
  <c r="C796" i="4"/>
  <c r="AB167" i="13" s="1"/>
  <c r="D796" i="4"/>
  <c r="AB168" i="13" s="1"/>
  <c r="E797" i="4" l="1"/>
  <c r="AC169" i="13" s="1"/>
  <c r="C797" i="4"/>
  <c r="AC167" i="13" s="1"/>
  <c r="D797" i="4"/>
  <c r="AC168" i="13" s="1"/>
  <c r="B797" i="4"/>
  <c r="AC166" i="13" s="1"/>
  <c r="E798" i="4" l="1"/>
  <c r="AD169" i="13" s="1"/>
  <c r="D798" i="4"/>
  <c r="AD168" i="13" s="1"/>
  <c r="B798" i="4"/>
  <c r="AD166" i="13" s="1"/>
  <c r="C798" i="4"/>
  <c r="AD167" i="13" s="1"/>
  <c r="E799" i="4" l="1"/>
  <c r="AE169" i="13" s="1"/>
  <c r="B799" i="4"/>
  <c r="AE166" i="13" s="1"/>
  <c r="C799" i="4"/>
  <c r="AE167" i="13" s="1"/>
  <c r="D799" i="4"/>
  <c r="AE168" i="13" s="1"/>
  <c r="E800" i="4" l="1"/>
  <c r="D185" i="13" s="1"/>
  <c r="B800" i="4"/>
  <c r="D182" i="13" s="1"/>
  <c r="C800" i="4"/>
  <c r="D183" i="13" s="1"/>
  <c r="D800" i="4"/>
  <c r="D184" i="13" s="1"/>
  <c r="E801" i="4" l="1"/>
  <c r="E185" i="13" s="1"/>
  <c r="C801" i="4"/>
  <c r="E183" i="13" s="1"/>
  <c r="D801" i="4"/>
  <c r="E184" i="13" s="1"/>
  <c r="B801" i="4"/>
  <c r="E182" i="13" s="1"/>
  <c r="E802" i="4" l="1"/>
  <c r="F185" i="13" s="1"/>
  <c r="D802" i="4"/>
  <c r="F184" i="13" s="1"/>
  <c r="B802" i="4"/>
  <c r="F182" i="13" s="1"/>
  <c r="C802" i="4"/>
  <c r="F183" i="13" s="1"/>
  <c r="E803" i="4" l="1"/>
  <c r="G185" i="13" s="1"/>
  <c r="B803" i="4"/>
  <c r="G182" i="13" s="1"/>
  <c r="C803" i="4"/>
  <c r="G183" i="13" s="1"/>
  <c r="D803" i="4"/>
  <c r="G184" i="13" s="1"/>
  <c r="E804" i="4" l="1"/>
  <c r="H185" i="13" s="1"/>
  <c r="B804" i="4"/>
  <c r="H182" i="13" s="1"/>
  <c r="C804" i="4"/>
  <c r="H183" i="13" s="1"/>
  <c r="D804" i="4"/>
  <c r="H184" i="13" s="1"/>
  <c r="E805" i="4" l="1"/>
  <c r="I185" i="13" s="1"/>
  <c r="C805" i="4"/>
  <c r="I183" i="13" s="1"/>
  <c r="D805" i="4"/>
  <c r="I184" i="13" s="1"/>
  <c r="B805" i="4"/>
  <c r="I182" i="13" s="1"/>
  <c r="E806" i="4" l="1"/>
  <c r="J185" i="13" s="1"/>
  <c r="D806" i="4"/>
  <c r="J184" i="13" s="1"/>
  <c r="B806" i="4"/>
  <c r="J182" i="13" s="1"/>
  <c r="C806" i="4"/>
  <c r="J183" i="13" s="1"/>
  <c r="E807" i="4" l="1"/>
  <c r="K185" i="13" s="1"/>
  <c r="B807" i="4"/>
  <c r="K182" i="13" s="1"/>
  <c r="C807" i="4"/>
  <c r="K183" i="13" s="1"/>
  <c r="D807" i="4"/>
  <c r="K184" i="13" s="1"/>
  <c r="E808" i="4" l="1"/>
  <c r="L185" i="13" s="1"/>
  <c r="B808" i="4"/>
  <c r="L182" i="13" s="1"/>
  <c r="C808" i="4"/>
  <c r="L183" i="13" s="1"/>
  <c r="D808" i="4"/>
  <c r="L184" i="13" s="1"/>
  <c r="E809" i="4" l="1"/>
  <c r="M185" i="13" s="1"/>
  <c r="C809" i="4"/>
  <c r="M183" i="13" s="1"/>
  <c r="D809" i="4"/>
  <c r="M184" i="13" s="1"/>
  <c r="B809" i="4"/>
  <c r="M182" i="13" s="1"/>
  <c r="E810" i="4" l="1"/>
  <c r="N185" i="13" s="1"/>
  <c r="D810" i="4"/>
  <c r="N184" i="13" s="1"/>
  <c r="B810" i="4"/>
  <c r="N182" i="13" s="1"/>
  <c r="C810" i="4"/>
  <c r="N183" i="13" s="1"/>
  <c r="E811" i="4" l="1"/>
  <c r="O185" i="13" s="1"/>
  <c r="B811" i="4"/>
  <c r="O182" i="13" s="1"/>
  <c r="C811" i="4"/>
  <c r="O183" i="13" s="1"/>
  <c r="D811" i="4"/>
  <c r="O184" i="13" s="1"/>
  <c r="E812" i="4" l="1"/>
  <c r="P185" i="13" s="1"/>
  <c r="B812" i="4"/>
  <c r="P182" i="13" s="1"/>
  <c r="C812" i="4"/>
  <c r="P183" i="13" s="1"/>
  <c r="D812" i="4"/>
  <c r="P184" i="13" s="1"/>
  <c r="E813" i="4" l="1"/>
  <c r="Q185" i="13" s="1"/>
  <c r="C813" i="4"/>
  <c r="Q183" i="13" s="1"/>
  <c r="D813" i="4"/>
  <c r="Q184" i="13" s="1"/>
  <c r="B813" i="4"/>
  <c r="Q182" i="13" s="1"/>
  <c r="E814" i="4" l="1"/>
  <c r="R185" i="13" s="1"/>
  <c r="D814" i="4"/>
  <c r="R184" i="13" s="1"/>
  <c r="B814" i="4"/>
  <c r="R182" i="13" s="1"/>
  <c r="C814" i="4"/>
  <c r="R183" i="13" s="1"/>
  <c r="E815" i="4" l="1"/>
  <c r="S185" i="13" s="1"/>
  <c r="B815" i="4"/>
  <c r="S182" i="13" s="1"/>
  <c r="C815" i="4"/>
  <c r="S183" i="13" s="1"/>
  <c r="D815" i="4"/>
  <c r="S184" i="13" s="1"/>
  <c r="E816" i="4" l="1"/>
  <c r="T185" i="13" s="1"/>
  <c r="B816" i="4"/>
  <c r="T182" i="13" s="1"/>
  <c r="C816" i="4"/>
  <c r="T183" i="13" s="1"/>
  <c r="D816" i="4"/>
  <c r="T184" i="13" s="1"/>
  <c r="E817" i="4" l="1"/>
  <c r="U185" i="13" s="1"/>
  <c r="C817" i="4"/>
  <c r="U183" i="13" s="1"/>
  <c r="D817" i="4"/>
  <c r="U184" i="13" s="1"/>
  <c r="B817" i="4"/>
  <c r="U182" i="13" s="1"/>
  <c r="E818" i="4" l="1"/>
  <c r="V185" i="13" s="1"/>
  <c r="D818" i="4"/>
  <c r="V184" i="13" s="1"/>
  <c r="B818" i="4"/>
  <c r="V182" i="13" s="1"/>
  <c r="C818" i="4"/>
  <c r="V183" i="13" s="1"/>
  <c r="E819" i="4" l="1"/>
  <c r="W185" i="13" s="1"/>
  <c r="B819" i="4"/>
  <c r="W182" i="13" s="1"/>
  <c r="C819" i="4"/>
  <c r="W183" i="13" s="1"/>
  <c r="D819" i="4"/>
  <c r="W184" i="13" s="1"/>
  <c r="E820" i="4" l="1"/>
  <c r="X185" i="13" s="1"/>
  <c r="B820" i="4"/>
  <c r="X182" i="13" s="1"/>
  <c r="C820" i="4"/>
  <c r="X183" i="13" s="1"/>
  <c r="D820" i="4"/>
  <c r="X184" i="13" s="1"/>
  <c r="E821" i="4" l="1"/>
  <c r="Y185" i="13" s="1"/>
  <c r="C821" i="4"/>
  <c r="Y183" i="13" s="1"/>
  <c r="D821" i="4"/>
  <c r="Y184" i="13" s="1"/>
  <c r="B821" i="4"/>
  <c r="Y182" i="13" s="1"/>
  <c r="E822" i="4" l="1"/>
  <c r="Z185" i="13" s="1"/>
  <c r="D822" i="4"/>
  <c r="Z184" i="13" s="1"/>
  <c r="B822" i="4"/>
  <c r="Z182" i="13" s="1"/>
  <c r="C822" i="4"/>
  <c r="Z183" i="13" s="1"/>
  <c r="E823" i="4" l="1"/>
  <c r="AA185" i="13" s="1"/>
  <c r="B823" i="4"/>
  <c r="AA182" i="13" s="1"/>
  <c r="C823" i="4"/>
  <c r="AA183" i="13" s="1"/>
  <c r="D823" i="4"/>
  <c r="AA184" i="13" s="1"/>
  <c r="E824" i="4" l="1"/>
  <c r="AB185" i="13" s="1"/>
  <c r="B824" i="4"/>
  <c r="AB182" i="13" s="1"/>
  <c r="C824" i="4"/>
  <c r="AB183" i="13" s="1"/>
  <c r="D824" i="4"/>
  <c r="AB184" i="13" s="1"/>
  <c r="E825" i="4" l="1"/>
  <c r="AC185" i="13" s="1"/>
  <c r="C825" i="4"/>
  <c r="AC183" i="13" s="1"/>
  <c r="D825" i="4"/>
  <c r="AC184" i="13" s="1"/>
  <c r="B825" i="4"/>
  <c r="AC182" i="13" s="1"/>
  <c r="E826" i="4" l="1"/>
  <c r="AD185" i="13" s="1"/>
  <c r="D826" i="4"/>
  <c r="AD184" i="13" s="1"/>
  <c r="B826" i="4"/>
  <c r="AD182" i="13" s="1"/>
  <c r="C826" i="4"/>
  <c r="AD183" i="13" s="1"/>
  <c r="E827" i="4" l="1"/>
  <c r="AE185" i="13" s="1"/>
  <c r="B827" i="4"/>
  <c r="AE182" i="13" s="1"/>
  <c r="C827" i="4"/>
  <c r="AE183" i="13" s="1"/>
  <c r="D827" i="4"/>
  <c r="AE184" i="13" s="1"/>
  <c r="E828" i="4" l="1"/>
  <c r="D201" i="13" s="1"/>
  <c r="B828" i="4"/>
  <c r="D198" i="13" s="1"/>
  <c r="C828" i="4"/>
  <c r="D199" i="13" s="1"/>
  <c r="D828" i="4"/>
  <c r="D200" i="13" s="1"/>
  <c r="E829" i="4" l="1"/>
  <c r="E201" i="13" s="1"/>
  <c r="C829" i="4"/>
  <c r="E199" i="13" s="1"/>
  <c r="D829" i="4"/>
  <c r="E200" i="13" s="1"/>
  <c r="B829" i="4"/>
  <c r="E198" i="13" s="1"/>
  <c r="E830" i="4" l="1"/>
  <c r="F201" i="13" s="1"/>
  <c r="D830" i="4"/>
  <c r="F200" i="13" s="1"/>
  <c r="B830" i="4"/>
  <c r="F198" i="13" s="1"/>
  <c r="C830" i="4"/>
  <c r="F199" i="13" s="1"/>
  <c r="E831" i="4" l="1"/>
  <c r="G201" i="13" s="1"/>
  <c r="B831" i="4"/>
  <c r="G198" i="13" s="1"/>
  <c r="C831" i="4"/>
  <c r="G199" i="13" s="1"/>
  <c r="D831" i="4"/>
  <c r="G200" i="13" s="1"/>
  <c r="E832" i="4" l="1"/>
  <c r="H201" i="13" s="1"/>
  <c r="B832" i="4"/>
  <c r="H198" i="13" s="1"/>
  <c r="C832" i="4"/>
  <c r="H199" i="13" s="1"/>
  <c r="D832" i="4"/>
  <c r="H200" i="13" s="1"/>
  <c r="E833" i="4" l="1"/>
  <c r="I201" i="13" s="1"/>
  <c r="C833" i="4"/>
  <c r="I199" i="13" s="1"/>
  <c r="D833" i="4"/>
  <c r="I200" i="13" s="1"/>
  <c r="B833" i="4"/>
  <c r="I198" i="13" s="1"/>
  <c r="E834" i="4" l="1"/>
  <c r="J201" i="13" s="1"/>
  <c r="D834" i="4"/>
  <c r="J200" i="13" s="1"/>
  <c r="B834" i="4"/>
  <c r="J198" i="13" s="1"/>
  <c r="C834" i="4"/>
  <c r="J199" i="13" s="1"/>
  <c r="E835" i="4" l="1"/>
  <c r="K201" i="13" s="1"/>
  <c r="B835" i="4"/>
  <c r="K198" i="13" s="1"/>
  <c r="C835" i="4"/>
  <c r="K199" i="13" s="1"/>
  <c r="D835" i="4"/>
  <c r="K200" i="13" s="1"/>
  <c r="E836" i="4" l="1"/>
  <c r="L201" i="13" s="1"/>
  <c r="B836" i="4"/>
  <c r="L198" i="13" s="1"/>
  <c r="C836" i="4"/>
  <c r="L199" i="13" s="1"/>
  <c r="D836" i="4"/>
  <c r="L200" i="13" s="1"/>
  <c r="E837" i="4" l="1"/>
  <c r="M201" i="13" s="1"/>
  <c r="C837" i="4"/>
  <c r="M199" i="13" s="1"/>
  <c r="D837" i="4"/>
  <c r="M200" i="13" s="1"/>
  <c r="B837" i="4"/>
  <c r="M198" i="13" s="1"/>
  <c r="E838" i="4" l="1"/>
  <c r="N201" i="13" s="1"/>
  <c r="D838" i="4"/>
  <c r="N200" i="13" s="1"/>
  <c r="B838" i="4"/>
  <c r="N198" i="13" s="1"/>
  <c r="C838" i="4"/>
  <c r="N199" i="13" s="1"/>
  <c r="E839" i="4" l="1"/>
  <c r="O201" i="13" s="1"/>
  <c r="B839" i="4"/>
  <c r="O198" i="13" s="1"/>
  <c r="C839" i="4"/>
  <c r="O199" i="13" s="1"/>
  <c r="D839" i="4"/>
  <c r="O200" i="13" s="1"/>
  <c r="E840" i="4" l="1"/>
  <c r="P201" i="13" s="1"/>
  <c r="B840" i="4"/>
  <c r="P198" i="13" s="1"/>
  <c r="C840" i="4"/>
  <c r="P199" i="13" s="1"/>
  <c r="D840" i="4"/>
  <c r="P200" i="13" s="1"/>
  <c r="E841" i="4" l="1"/>
  <c r="Q201" i="13" s="1"/>
  <c r="C841" i="4"/>
  <c r="Q199" i="13" s="1"/>
  <c r="D841" i="4"/>
  <c r="Q200" i="13" s="1"/>
  <c r="B841" i="4"/>
  <c r="Q198" i="13" s="1"/>
  <c r="E842" i="4" l="1"/>
  <c r="R201" i="13" s="1"/>
  <c r="D842" i="4"/>
  <c r="R200" i="13" s="1"/>
  <c r="B842" i="4"/>
  <c r="R198" i="13" s="1"/>
  <c r="C842" i="4"/>
  <c r="R199" i="13" s="1"/>
  <c r="E843" i="4" l="1"/>
  <c r="S201" i="13" s="1"/>
  <c r="B843" i="4"/>
  <c r="S198" i="13" s="1"/>
  <c r="C843" i="4"/>
  <c r="S199" i="13" s="1"/>
  <c r="D843" i="4"/>
  <c r="S200" i="13" s="1"/>
  <c r="E844" i="4" l="1"/>
  <c r="T201" i="13" s="1"/>
  <c r="B844" i="4"/>
  <c r="T198" i="13" s="1"/>
  <c r="C844" i="4"/>
  <c r="T199" i="13" s="1"/>
  <c r="D844" i="4"/>
  <c r="T200" i="13" s="1"/>
  <c r="E845" i="4" l="1"/>
  <c r="U201" i="13" s="1"/>
  <c r="C845" i="4"/>
  <c r="U199" i="13" s="1"/>
  <c r="D845" i="4"/>
  <c r="U200" i="13" s="1"/>
  <c r="B845" i="4"/>
  <c r="U198" i="13" s="1"/>
  <c r="E846" i="4" l="1"/>
  <c r="V201" i="13" s="1"/>
  <c r="D846" i="4"/>
  <c r="V200" i="13" s="1"/>
  <c r="B846" i="4"/>
  <c r="V198" i="13" s="1"/>
  <c r="C846" i="4"/>
  <c r="V199" i="13" s="1"/>
  <c r="E847" i="4" l="1"/>
  <c r="W201" i="13" s="1"/>
  <c r="B847" i="4"/>
  <c r="W198" i="13" s="1"/>
  <c r="C847" i="4"/>
  <c r="W199" i="13" s="1"/>
  <c r="D847" i="4"/>
  <c r="W200" i="13" s="1"/>
  <c r="E848" i="4" l="1"/>
  <c r="X201" i="13" s="1"/>
  <c r="B848" i="4"/>
  <c r="X198" i="13" s="1"/>
  <c r="C848" i="4"/>
  <c r="X199" i="13" s="1"/>
  <c r="D848" i="4"/>
  <c r="X200" i="13" s="1"/>
  <c r="E849" i="4" l="1"/>
  <c r="Y201" i="13" s="1"/>
  <c r="C849" i="4"/>
  <c r="Y199" i="13" s="1"/>
  <c r="D849" i="4"/>
  <c r="Y200" i="13" s="1"/>
  <c r="B849" i="4"/>
  <c r="Y198" i="13" s="1"/>
  <c r="E850" i="4" l="1"/>
  <c r="Z201" i="13" s="1"/>
  <c r="D850" i="4"/>
  <c r="Z200" i="13" s="1"/>
  <c r="B850" i="4"/>
  <c r="Z198" i="13" s="1"/>
  <c r="C850" i="4"/>
  <c r="Z199" i="13" s="1"/>
  <c r="E851" i="4" l="1"/>
  <c r="AA201" i="13" s="1"/>
  <c r="B851" i="4"/>
  <c r="AA198" i="13" s="1"/>
  <c r="C851" i="4"/>
  <c r="AA199" i="13" s="1"/>
  <c r="D851" i="4"/>
  <c r="AA200" i="13" s="1"/>
  <c r="E852" i="4" l="1"/>
  <c r="AB201" i="13" s="1"/>
  <c r="B852" i="4"/>
  <c r="AB198" i="13" s="1"/>
  <c r="C852" i="4"/>
  <c r="AB199" i="13" s="1"/>
  <c r="D852" i="4"/>
  <c r="AB200" i="13" s="1"/>
  <c r="E853" i="4" l="1"/>
  <c r="AC201" i="13" s="1"/>
  <c r="C853" i="4"/>
  <c r="AC199" i="13" s="1"/>
  <c r="D853" i="4"/>
  <c r="AC200" i="13" s="1"/>
  <c r="B853" i="4"/>
  <c r="AC198" i="13" s="1"/>
  <c r="E854" i="4" l="1"/>
  <c r="AD201" i="13" s="1"/>
  <c r="D854" i="4"/>
  <c r="AD200" i="13" s="1"/>
  <c r="B854" i="4"/>
  <c r="AD198" i="13" s="1"/>
  <c r="C854" i="4"/>
  <c r="AD199" i="13" s="1"/>
  <c r="E855" i="4" l="1"/>
  <c r="AE201" i="13" s="1"/>
  <c r="B855" i="4"/>
  <c r="AE198" i="13" s="1"/>
  <c r="C855" i="4"/>
  <c r="AE199" i="13" s="1"/>
  <c r="D855" i="4"/>
  <c r="AE200" i="13" s="1"/>
  <c r="E856" i="4" l="1"/>
  <c r="D217" i="13" s="1"/>
  <c r="B856" i="4"/>
  <c r="D214" i="13" s="1"/>
  <c r="C856" i="4"/>
  <c r="D215" i="13" s="1"/>
  <c r="D856" i="4"/>
  <c r="D216" i="13" s="1"/>
  <c r="E857" i="4" l="1"/>
  <c r="E217" i="13" s="1"/>
  <c r="C857" i="4"/>
  <c r="E215" i="13" s="1"/>
  <c r="D857" i="4"/>
  <c r="E216" i="13" s="1"/>
  <c r="B857" i="4"/>
  <c r="E214" i="13" s="1"/>
  <c r="E858" i="4" l="1"/>
  <c r="F217" i="13" s="1"/>
  <c r="D858" i="4"/>
  <c r="F216" i="13" s="1"/>
  <c r="B858" i="4"/>
  <c r="F214" i="13" s="1"/>
  <c r="C858" i="4"/>
  <c r="F215" i="13" s="1"/>
  <c r="E859" i="4" l="1"/>
  <c r="G217" i="13" s="1"/>
  <c r="B859" i="4"/>
  <c r="G214" i="13" s="1"/>
  <c r="C859" i="4"/>
  <c r="G215" i="13" s="1"/>
  <c r="D859" i="4"/>
  <c r="G216" i="13" s="1"/>
  <c r="E860" i="4" l="1"/>
  <c r="H217" i="13" s="1"/>
  <c r="B860" i="4"/>
  <c r="H214" i="13" s="1"/>
  <c r="C860" i="4"/>
  <c r="H215" i="13" s="1"/>
  <c r="D860" i="4"/>
  <c r="H216" i="13" s="1"/>
  <c r="E861" i="4" l="1"/>
  <c r="I217" i="13" s="1"/>
  <c r="C861" i="4"/>
  <c r="I215" i="13" s="1"/>
  <c r="D861" i="4"/>
  <c r="I216" i="13" s="1"/>
  <c r="B861" i="4"/>
  <c r="I214" i="13" s="1"/>
  <c r="E862" i="4" l="1"/>
  <c r="J217" i="13" s="1"/>
  <c r="D862" i="4"/>
  <c r="J216" i="13" s="1"/>
  <c r="B862" i="4"/>
  <c r="J214" i="13" s="1"/>
  <c r="C862" i="4"/>
  <c r="J215" i="13" s="1"/>
  <c r="E863" i="4" l="1"/>
  <c r="K217" i="13" s="1"/>
  <c r="B863" i="4"/>
  <c r="K214" i="13" s="1"/>
  <c r="C863" i="4"/>
  <c r="K215" i="13" s="1"/>
  <c r="D863" i="4"/>
  <c r="K216" i="13" s="1"/>
  <c r="E864" i="4" l="1"/>
  <c r="L217" i="13" s="1"/>
  <c r="B864" i="4"/>
  <c r="L214" i="13" s="1"/>
  <c r="C864" i="4"/>
  <c r="L215" i="13" s="1"/>
  <c r="D864" i="4"/>
  <c r="L216" i="13" s="1"/>
  <c r="E865" i="4" l="1"/>
  <c r="M217" i="13" s="1"/>
  <c r="C865" i="4"/>
  <c r="M215" i="13" s="1"/>
  <c r="D865" i="4"/>
  <c r="M216" i="13" s="1"/>
  <c r="B865" i="4"/>
  <c r="M214" i="13" s="1"/>
  <c r="E866" i="4" l="1"/>
  <c r="N217" i="13" s="1"/>
  <c r="D866" i="4"/>
  <c r="N216" i="13" s="1"/>
  <c r="B866" i="4"/>
  <c r="N214" i="13" s="1"/>
  <c r="C866" i="4"/>
  <c r="N215" i="13" s="1"/>
  <c r="E867" i="4" l="1"/>
  <c r="O217" i="13" s="1"/>
  <c r="B867" i="4"/>
  <c r="O214" i="13" s="1"/>
  <c r="C867" i="4"/>
  <c r="O215" i="13" s="1"/>
  <c r="D867" i="4"/>
  <c r="O216" i="13" s="1"/>
  <c r="E868" i="4" l="1"/>
  <c r="P217" i="13" s="1"/>
  <c r="B868" i="4"/>
  <c r="P214" i="13" s="1"/>
  <c r="C868" i="4"/>
  <c r="P215" i="13" s="1"/>
  <c r="D868" i="4"/>
  <c r="P216" i="13" s="1"/>
  <c r="E869" i="4" l="1"/>
  <c r="Q217" i="13" s="1"/>
  <c r="C869" i="4"/>
  <c r="Q215" i="13" s="1"/>
  <c r="D869" i="4"/>
  <c r="Q216" i="13" s="1"/>
  <c r="B869" i="4"/>
  <c r="Q214" i="13" s="1"/>
  <c r="E870" i="4" l="1"/>
  <c r="R217" i="13" s="1"/>
  <c r="D870" i="4"/>
  <c r="R216" i="13" s="1"/>
  <c r="B870" i="4"/>
  <c r="R214" i="13" s="1"/>
  <c r="C870" i="4"/>
  <c r="R215" i="13" s="1"/>
  <c r="E871" i="4" l="1"/>
  <c r="S217" i="13" s="1"/>
  <c r="B871" i="4"/>
  <c r="S214" i="13" s="1"/>
  <c r="C871" i="4"/>
  <c r="S215" i="13" s="1"/>
  <c r="D871" i="4"/>
  <c r="S216" i="13" s="1"/>
  <c r="E872" i="4" l="1"/>
  <c r="T217" i="13" s="1"/>
  <c r="B872" i="4"/>
  <c r="T214" i="13" s="1"/>
  <c r="C872" i="4"/>
  <c r="T215" i="13" s="1"/>
  <c r="D872" i="4"/>
  <c r="T216" i="13" s="1"/>
  <c r="E873" i="4" l="1"/>
  <c r="U217" i="13" s="1"/>
  <c r="C873" i="4"/>
  <c r="U215" i="13" s="1"/>
  <c r="D873" i="4"/>
  <c r="U216" i="13" s="1"/>
  <c r="B873" i="4"/>
  <c r="U214" i="13" s="1"/>
  <c r="E874" i="4" l="1"/>
  <c r="V217" i="13" s="1"/>
  <c r="D874" i="4"/>
  <c r="V216" i="13" s="1"/>
  <c r="B874" i="4"/>
  <c r="V214" i="13" s="1"/>
  <c r="C874" i="4"/>
  <c r="V215" i="13" s="1"/>
  <c r="E875" i="4" l="1"/>
  <c r="W217" i="13" s="1"/>
  <c r="B875" i="4"/>
  <c r="W214" i="13" s="1"/>
  <c r="C875" i="4"/>
  <c r="W215" i="13" s="1"/>
  <c r="D875" i="4"/>
  <c r="W216" i="13" s="1"/>
  <c r="E876" i="4" l="1"/>
  <c r="X217" i="13" s="1"/>
  <c r="B876" i="4"/>
  <c r="X214" i="13" s="1"/>
  <c r="C876" i="4"/>
  <c r="X215" i="13" s="1"/>
  <c r="D876" i="4"/>
  <c r="X216" i="13" s="1"/>
  <c r="E877" i="4" l="1"/>
  <c r="Y217" i="13" s="1"/>
  <c r="C877" i="4"/>
  <c r="Y215" i="13" s="1"/>
  <c r="D877" i="4"/>
  <c r="Y216" i="13" s="1"/>
  <c r="B877" i="4"/>
  <c r="Y214" i="13" s="1"/>
  <c r="E878" i="4" l="1"/>
  <c r="Z217" i="13" s="1"/>
  <c r="D878" i="4"/>
  <c r="Z216" i="13" s="1"/>
  <c r="B878" i="4"/>
  <c r="Z214" i="13" s="1"/>
  <c r="C878" i="4"/>
  <c r="Z215" i="13" s="1"/>
  <c r="E879" i="4" l="1"/>
  <c r="AA217" i="13" s="1"/>
  <c r="B879" i="4"/>
  <c r="AA214" i="13" s="1"/>
  <c r="C879" i="4"/>
  <c r="AA215" i="13" s="1"/>
  <c r="D879" i="4"/>
  <c r="AA216" i="13" s="1"/>
  <c r="E880" i="4" l="1"/>
  <c r="AB217" i="13" s="1"/>
  <c r="B880" i="4"/>
  <c r="AB214" i="13" s="1"/>
  <c r="C880" i="4"/>
  <c r="AB215" i="13" s="1"/>
  <c r="D880" i="4"/>
  <c r="AB216" i="13" s="1"/>
  <c r="E881" i="4" l="1"/>
  <c r="AC217" i="13" s="1"/>
  <c r="C881" i="4"/>
  <c r="AC215" i="13" s="1"/>
  <c r="D881" i="4"/>
  <c r="AC216" i="13" s="1"/>
  <c r="B881" i="4"/>
  <c r="AC214" i="13" s="1"/>
  <c r="E882" i="4" l="1"/>
  <c r="AD217" i="13" s="1"/>
  <c r="D882" i="4"/>
  <c r="AD216" i="13" s="1"/>
  <c r="B882" i="4"/>
  <c r="AD214" i="13" s="1"/>
  <c r="C882" i="4"/>
  <c r="AD215" i="13" s="1"/>
  <c r="E883" i="4" l="1"/>
  <c r="AE217" i="13" s="1"/>
  <c r="B883" i="4"/>
  <c r="AE214" i="13" s="1"/>
  <c r="C883" i="4"/>
  <c r="AE215" i="13" s="1"/>
  <c r="D883" i="4"/>
  <c r="AE216" i="13" s="1"/>
  <c r="E884" i="4" l="1"/>
  <c r="D233" i="13" s="1"/>
  <c r="B884" i="4"/>
  <c r="D230" i="13" s="1"/>
  <c r="C884" i="4"/>
  <c r="D231" i="13" s="1"/>
  <c r="D884" i="4"/>
  <c r="D232" i="13" s="1"/>
  <c r="E885" i="4" l="1"/>
  <c r="E233" i="13" s="1"/>
  <c r="C885" i="4"/>
  <c r="E231" i="13" s="1"/>
  <c r="D885" i="4"/>
  <c r="E232" i="13" s="1"/>
  <c r="B885" i="4"/>
  <c r="E230" i="13" s="1"/>
  <c r="E886" i="4" l="1"/>
  <c r="F233" i="13" s="1"/>
  <c r="D886" i="4"/>
  <c r="F232" i="13" s="1"/>
  <c r="B886" i="4"/>
  <c r="F230" i="13" s="1"/>
  <c r="C886" i="4"/>
  <c r="F231" i="13" s="1"/>
  <c r="E887" i="4" l="1"/>
  <c r="G233" i="13" s="1"/>
  <c r="B887" i="4"/>
  <c r="G230" i="13" s="1"/>
  <c r="C887" i="4"/>
  <c r="G231" i="13" s="1"/>
  <c r="D887" i="4"/>
  <c r="G232" i="13" s="1"/>
  <c r="E888" i="4" l="1"/>
  <c r="H233" i="13" s="1"/>
  <c r="B888" i="4"/>
  <c r="H230" i="13" s="1"/>
  <c r="C888" i="4"/>
  <c r="H231" i="13" s="1"/>
  <c r="D888" i="4"/>
  <c r="H232" i="13" s="1"/>
  <c r="E889" i="4" l="1"/>
  <c r="I233" i="13" s="1"/>
  <c r="C889" i="4"/>
  <c r="I231" i="13" s="1"/>
  <c r="D889" i="4"/>
  <c r="I232" i="13" s="1"/>
  <c r="B889" i="4"/>
  <c r="I230" i="13" s="1"/>
  <c r="E890" i="4" l="1"/>
  <c r="J233" i="13" s="1"/>
  <c r="D890" i="4"/>
  <c r="J232" i="13" s="1"/>
  <c r="B890" i="4"/>
  <c r="J230" i="13" s="1"/>
  <c r="C890" i="4"/>
  <c r="J231" i="13" s="1"/>
  <c r="E891" i="4" l="1"/>
  <c r="K233" i="13" s="1"/>
  <c r="B891" i="4"/>
  <c r="K230" i="13" s="1"/>
  <c r="C891" i="4"/>
  <c r="K231" i="13" s="1"/>
  <c r="D891" i="4"/>
  <c r="K232" i="13" s="1"/>
  <c r="E892" i="4" l="1"/>
  <c r="L233" i="13" s="1"/>
  <c r="B892" i="4"/>
  <c r="L230" i="13" s="1"/>
  <c r="C892" i="4"/>
  <c r="L231" i="13" s="1"/>
  <c r="D892" i="4"/>
  <c r="L232" i="13" s="1"/>
  <c r="E893" i="4" l="1"/>
  <c r="M233" i="13" s="1"/>
  <c r="C893" i="4"/>
  <c r="M231" i="13" s="1"/>
  <c r="D893" i="4"/>
  <c r="M232" i="13" s="1"/>
  <c r="B893" i="4"/>
  <c r="M230" i="13" s="1"/>
  <c r="E894" i="4" l="1"/>
  <c r="N233" i="13" s="1"/>
  <c r="D894" i="4"/>
  <c r="N232" i="13" s="1"/>
  <c r="B894" i="4"/>
  <c r="N230" i="13" s="1"/>
  <c r="C894" i="4"/>
  <c r="N231" i="13" s="1"/>
  <c r="E895" i="4" l="1"/>
  <c r="O233" i="13" s="1"/>
  <c r="B895" i="4"/>
  <c r="O230" i="13" s="1"/>
  <c r="C895" i="4"/>
  <c r="O231" i="13" s="1"/>
  <c r="D895" i="4"/>
  <c r="O232" i="13" s="1"/>
  <c r="E896" i="4" l="1"/>
  <c r="P233" i="13" s="1"/>
  <c r="B896" i="4"/>
  <c r="P230" i="13" s="1"/>
  <c r="C896" i="4"/>
  <c r="P231" i="13" s="1"/>
  <c r="D896" i="4"/>
  <c r="P232" i="13" s="1"/>
  <c r="E897" i="4" l="1"/>
  <c r="Q233" i="13" s="1"/>
  <c r="C897" i="4"/>
  <c r="Q231" i="13" s="1"/>
  <c r="D897" i="4"/>
  <c r="Q232" i="13" s="1"/>
  <c r="B897" i="4"/>
  <c r="Q230" i="13" s="1"/>
  <c r="E898" i="4" l="1"/>
  <c r="R233" i="13" s="1"/>
  <c r="D898" i="4"/>
  <c r="R232" i="13" s="1"/>
  <c r="B898" i="4"/>
  <c r="R230" i="13" s="1"/>
  <c r="C898" i="4"/>
  <c r="R231" i="13" s="1"/>
  <c r="E899" i="4" l="1"/>
  <c r="S233" i="13" s="1"/>
  <c r="B899" i="4"/>
  <c r="S230" i="13" s="1"/>
  <c r="C899" i="4"/>
  <c r="S231" i="13" s="1"/>
  <c r="D899" i="4"/>
  <c r="S232" i="13" s="1"/>
  <c r="E900" i="4" l="1"/>
  <c r="T233" i="13" s="1"/>
  <c r="B900" i="4"/>
  <c r="T230" i="13" s="1"/>
  <c r="C900" i="4"/>
  <c r="T231" i="13" s="1"/>
  <c r="D900" i="4"/>
  <c r="T232" i="13" s="1"/>
  <c r="E901" i="4" l="1"/>
  <c r="U233" i="13" s="1"/>
  <c r="C901" i="4"/>
  <c r="U231" i="13" s="1"/>
  <c r="D901" i="4"/>
  <c r="U232" i="13" s="1"/>
  <c r="B901" i="4"/>
  <c r="U230" i="13" s="1"/>
  <c r="E902" i="4" l="1"/>
  <c r="V233" i="13" s="1"/>
  <c r="D902" i="4"/>
  <c r="V232" i="13" s="1"/>
  <c r="B902" i="4"/>
  <c r="V230" i="13" s="1"/>
  <c r="C902" i="4"/>
  <c r="V231" i="13" s="1"/>
  <c r="E903" i="4" l="1"/>
  <c r="W233" i="13" s="1"/>
  <c r="B903" i="4"/>
  <c r="W230" i="13" s="1"/>
  <c r="C903" i="4"/>
  <c r="W231" i="13" s="1"/>
  <c r="D903" i="4"/>
  <c r="W232" i="13" s="1"/>
  <c r="E904" i="4" l="1"/>
  <c r="X233" i="13" s="1"/>
  <c r="B904" i="4"/>
  <c r="X230" i="13" s="1"/>
  <c r="C904" i="4"/>
  <c r="X231" i="13" s="1"/>
  <c r="D904" i="4"/>
  <c r="X232" i="13" s="1"/>
  <c r="E905" i="4" l="1"/>
  <c r="Y233" i="13" s="1"/>
  <c r="C905" i="4"/>
  <c r="Y231" i="13" s="1"/>
  <c r="D905" i="4"/>
  <c r="Y232" i="13" s="1"/>
  <c r="B905" i="4"/>
  <c r="Y230" i="13" s="1"/>
  <c r="E906" i="4" l="1"/>
  <c r="Z233" i="13" s="1"/>
  <c r="D906" i="4"/>
  <c r="Z232" i="13" s="1"/>
  <c r="B906" i="4"/>
  <c r="Z230" i="13" s="1"/>
  <c r="C906" i="4"/>
  <c r="Z231" i="13" s="1"/>
  <c r="E907" i="4" l="1"/>
  <c r="AA233" i="13" s="1"/>
  <c r="B907" i="4"/>
  <c r="AA230" i="13" s="1"/>
  <c r="C907" i="4"/>
  <c r="AA231" i="13" s="1"/>
  <c r="D907" i="4"/>
  <c r="AA232" i="13" s="1"/>
  <c r="E908" i="4" l="1"/>
  <c r="AB233" i="13" s="1"/>
  <c r="B908" i="4"/>
  <c r="AB230" i="13" s="1"/>
  <c r="C908" i="4"/>
  <c r="AB231" i="13" s="1"/>
  <c r="D908" i="4"/>
  <c r="AB232" i="13" s="1"/>
  <c r="E909" i="4" l="1"/>
  <c r="AC233" i="13" s="1"/>
  <c r="C909" i="4"/>
  <c r="AC231" i="13" s="1"/>
  <c r="D909" i="4"/>
  <c r="AC232" i="13" s="1"/>
  <c r="B909" i="4"/>
  <c r="AC230" i="13" s="1"/>
  <c r="E910" i="4" l="1"/>
  <c r="AD233" i="13" s="1"/>
  <c r="D910" i="4"/>
  <c r="AD232" i="13" s="1"/>
  <c r="B910" i="4"/>
  <c r="AD230" i="13" s="1"/>
  <c r="C910" i="4"/>
  <c r="AD231" i="13" s="1"/>
  <c r="E911" i="4" l="1"/>
  <c r="AE233" i="13" s="1"/>
  <c r="B911" i="4"/>
  <c r="AE230" i="13" s="1"/>
  <c r="C911" i="4"/>
  <c r="AE231" i="13" s="1"/>
  <c r="D911" i="4"/>
  <c r="AE232" i="13" s="1"/>
  <c r="E912" i="4" l="1"/>
  <c r="D249" i="13" s="1"/>
  <c r="B912" i="4"/>
  <c r="D246" i="13" s="1"/>
  <c r="C912" i="4"/>
  <c r="D247" i="13" s="1"/>
  <c r="D912" i="4"/>
  <c r="D248" i="13" s="1"/>
  <c r="E913" i="4" l="1"/>
  <c r="E249" i="13" s="1"/>
  <c r="C913" i="4"/>
  <c r="E247" i="13" s="1"/>
  <c r="D913" i="4"/>
  <c r="E248" i="13" s="1"/>
  <c r="B913" i="4"/>
  <c r="E246" i="13" s="1"/>
  <c r="E914" i="4" l="1"/>
  <c r="F249" i="13" s="1"/>
  <c r="D914" i="4"/>
  <c r="F248" i="13" s="1"/>
  <c r="B914" i="4"/>
  <c r="F246" i="13" s="1"/>
  <c r="C914" i="4"/>
  <c r="F247" i="13" s="1"/>
  <c r="E915" i="4" l="1"/>
  <c r="G249" i="13" s="1"/>
  <c r="B915" i="4"/>
  <c r="G246" i="13" s="1"/>
  <c r="C915" i="4"/>
  <c r="G247" i="13" s="1"/>
  <c r="D915" i="4"/>
  <c r="G248" i="13" s="1"/>
  <c r="E916" i="4" l="1"/>
  <c r="H249" i="13" s="1"/>
  <c r="B916" i="4"/>
  <c r="H246" i="13" s="1"/>
  <c r="C916" i="4"/>
  <c r="H247" i="13" s="1"/>
  <c r="D916" i="4"/>
  <c r="H248" i="13" s="1"/>
  <c r="E917" i="4" l="1"/>
  <c r="I249" i="13" s="1"/>
  <c r="C917" i="4"/>
  <c r="I247" i="13" s="1"/>
  <c r="D917" i="4"/>
  <c r="I248" i="13" s="1"/>
  <c r="B917" i="4"/>
  <c r="I246" i="13" s="1"/>
  <c r="E918" i="4" l="1"/>
  <c r="J249" i="13" s="1"/>
  <c r="D918" i="4"/>
  <c r="J248" i="13" s="1"/>
  <c r="B918" i="4"/>
  <c r="J246" i="13" s="1"/>
  <c r="C918" i="4"/>
  <c r="J247" i="13" s="1"/>
  <c r="E919" i="4" l="1"/>
  <c r="K249" i="13" s="1"/>
  <c r="B919" i="4"/>
  <c r="K246" i="13" s="1"/>
  <c r="C919" i="4"/>
  <c r="K247" i="13" s="1"/>
  <c r="D919" i="4"/>
  <c r="K248" i="13" s="1"/>
  <c r="E920" i="4" l="1"/>
  <c r="L249" i="13" s="1"/>
  <c r="B920" i="4"/>
  <c r="L246" i="13" s="1"/>
  <c r="C920" i="4"/>
  <c r="L247" i="13" s="1"/>
  <c r="D920" i="4"/>
  <c r="L248" i="13" s="1"/>
  <c r="E921" i="4" l="1"/>
  <c r="M249" i="13" s="1"/>
  <c r="C921" i="4"/>
  <c r="M247" i="13" s="1"/>
  <c r="D921" i="4"/>
  <c r="M248" i="13" s="1"/>
  <c r="B921" i="4"/>
  <c r="M246" i="13" s="1"/>
  <c r="E922" i="4" l="1"/>
  <c r="N249" i="13" s="1"/>
  <c r="D922" i="4"/>
  <c r="N248" i="13" s="1"/>
  <c r="B922" i="4"/>
  <c r="N246" i="13" s="1"/>
  <c r="C922" i="4"/>
  <c r="N247" i="13" s="1"/>
  <c r="E923" i="4" l="1"/>
  <c r="O249" i="13" s="1"/>
  <c r="B923" i="4"/>
  <c r="O246" i="13" s="1"/>
  <c r="C923" i="4"/>
  <c r="O247" i="13" s="1"/>
  <c r="D923" i="4"/>
  <c r="O248" i="13" s="1"/>
  <c r="E924" i="4" l="1"/>
  <c r="P249" i="13" s="1"/>
  <c r="B924" i="4"/>
  <c r="P246" i="13" s="1"/>
  <c r="C924" i="4"/>
  <c r="P247" i="13" s="1"/>
  <c r="D924" i="4"/>
  <c r="P248" i="13" s="1"/>
  <c r="E925" i="4" l="1"/>
  <c r="Q249" i="13" s="1"/>
  <c r="C925" i="4"/>
  <c r="Q247" i="13" s="1"/>
  <c r="D925" i="4"/>
  <c r="Q248" i="13" s="1"/>
  <c r="B925" i="4"/>
  <c r="Q246" i="13" s="1"/>
  <c r="E926" i="4" l="1"/>
  <c r="R249" i="13" s="1"/>
  <c r="D926" i="4"/>
  <c r="R248" i="13" s="1"/>
  <c r="B926" i="4"/>
  <c r="R246" i="13" s="1"/>
  <c r="C926" i="4"/>
  <c r="R247" i="13" s="1"/>
  <c r="E927" i="4" l="1"/>
  <c r="S249" i="13" s="1"/>
  <c r="B927" i="4"/>
  <c r="S246" i="13" s="1"/>
  <c r="C927" i="4"/>
  <c r="S247" i="13" s="1"/>
  <c r="D927" i="4"/>
  <c r="S248" i="13" s="1"/>
  <c r="E928" i="4" l="1"/>
  <c r="T249" i="13" s="1"/>
  <c r="B928" i="4"/>
  <c r="T246" i="13" s="1"/>
  <c r="C928" i="4"/>
  <c r="T247" i="13" s="1"/>
  <c r="D928" i="4"/>
  <c r="T248" i="13" s="1"/>
  <c r="E929" i="4" l="1"/>
  <c r="U249" i="13" s="1"/>
  <c r="C929" i="4"/>
  <c r="U247" i="13" s="1"/>
  <c r="D929" i="4"/>
  <c r="U248" i="13" s="1"/>
  <c r="B929" i="4"/>
  <c r="U246" i="13" s="1"/>
  <c r="E930" i="4" l="1"/>
  <c r="V249" i="13" s="1"/>
  <c r="D930" i="4"/>
  <c r="V248" i="13" s="1"/>
  <c r="B930" i="4"/>
  <c r="V246" i="13" s="1"/>
  <c r="C930" i="4"/>
  <c r="V247" i="13" s="1"/>
  <c r="E931" i="4" l="1"/>
  <c r="W249" i="13" s="1"/>
  <c r="B931" i="4"/>
  <c r="W246" i="13" s="1"/>
  <c r="C931" i="4"/>
  <c r="W247" i="13" s="1"/>
  <c r="D931" i="4"/>
  <c r="W248" i="13" s="1"/>
  <c r="E932" i="4" l="1"/>
  <c r="X249" i="13" s="1"/>
  <c r="B932" i="4"/>
  <c r="X246" i="13" s="1"/>
  <c r="C932" i="4"/>
  <c r="X247" i="13" s="1"/>
  <c r="D932" i="4"/>
  <c r="X248" i="13" s="1"/>
  <c r="E933" i="4" l="1"/>
  <c r="Y249" i="13" s="1"/>
  <c r="C933" i="4"/>
  <c r="Y247" i="13" s="1"/>
  <c r="D933" i="4"/>
  <c r="Y248" i="13" s="1"/>
  <c r="B933" i="4"/>
  <c r="Y246" i="13" s="1"/>
  <c r="E934" i="4" l="1"/>
  <c r="Z249" i="13" s="1"/>
  <c r="D934" i="4"/>
  <c r="Z248" i="13" s="1"/>
  <c r="B934" i="4"/>
  <c r="Z246" i="13" s="1"/>
  <c r="C934" i="4"/>
  <c r="Z247" i="13" s="1"/>
  <c r="E935" i="4" l="1"/>
  <c r="AA249" i="13" s="1"/>
  <c r="B935" i="4"/>
  <c r="AA246" i="13" s="1"/>
  <c r="C935" i="4"/>
  <c r="AA247" i="13" s="1"/>
  <c r="D935" i="4"/>
  <c r="AA248" i="13" s="1"/>
  <c r="E936" i="4" l="1"/>
  <c r="AB249" i="13" s="1"/>
  <c r="B936" i="4"/>
  <c r="AB246" i="13" s="1"/>
  <c r="C936" i="4"/>
  <c r="AB247" i="13" s="1"/>
  <c r="D936" i="4"/>
  <c r="AB248" i="13" s="1"/>
  <c r="E937" i="4" l="1"/>
  <c r="AC249" i="13" s="1"/>
  <c r="C937" i="4"/>
  <c r="AC247" i="13" s="1"/>
  <c r="D937" i="4"/>
  <c r="AC248" i="13" s="1"/>
  <c r="B937" i="4"/>
  <c r="AC246" i="13" s="1"/>
  <c r="E938" i="4" l="1"/>
  <c r="AD249" i="13" s="1"/>
  <c r="D938" i="4"/>
  <c r="AD248" i="13" s="1"/>
  <c r="B938" i="4"/>
  <c r="AD246" i="13" s="1"/>
  <c r="C938" i="4"/>
  <c r="AD247" i="13" s="1"/>
  <c r="E939" i="4" l="1"/>
  <c r="AE249" i="13" s="1"/>
  <c r="B939" i="4"/>
  <c r="AE246" i="13" s="1"/>
  <c r="C939" i="4"/>
  <c r="AE247" i="13" s="1"/>
  <c r="D939" i="4"/>
  <c r="AE248" i="13" s="1"/>
  <c r="E940" i="4" l="1"/>
  <c r="D265" i="13" s="1"/>
  <c r="B940" i="4"/>
  <c r="D262" i="13" s="1"/>
  <c r="C940" i="4"/>
  <c r="D263" i="13" s="1"/>
  <c r="D940" i="4"/>
  <c r="D264" i="13" s="1"/>
  <c r="E941" i="4" l="1"/>
  <c r="E265" i="13" s="1"/>
  <c r="C941" i="4"/>
  <c r="E263" i="13" s="1"/>
  <c r="D941" i="4"/>
  <c r="E264" i="13" s="1"/>
  <c r="B941" i="4"/>
  <c r="E262" i="13" s="1"/>
  <c r="E942" i="4" l="1"/>
  <c r="F265" i="13" s="1"/>
  <c r="D942" i="4"/>
  <c r="F264" i="13" s="1"/>
  <c r="B942" i="4"/>
  <c r="F262" i="13" s="1"/>
  <c r="C942" i="4"/>
  <c r="F263" i="13" s="1"/>
  <c r="E943" i="4" l="1"/>
  <c r="G265" i="13" s="1"/>
  <c r="B943" i="4"/>
  <c r="G262" i="13" s="1"/>
  <c r="C943" i="4"/>
  <c r="G263" i="13" s="1"/>
  <c r="D943" i="4"/>
  <c r="G264" i="13" s="1"/>
  <c r="E944" i="4" l="1"/>
  <c r="H265" i="13" s="1"/>
  <c r="B944" i="4"/>
  <c r="H262" i="13" s="1"/>
  <c r="C944" i="4"/>
  <c r="H263" i="13" s="1"/>
  <c r="D944" i="4"/>
  <c r="H264" i="13" s="1"/>
  <c r="E945" i="4" l="1"/>
  <c r="I265" i="13" s="1"/>
  <c r="C945" i="4"/>
  <c r="I263" i="13" s="1"/>
  <c r="D945" i="4"/>
  <c r="I264" i="13" s="1"/>
  <c r="B945" i="4"/>
  <c r="I262" i="13" s="1"/>
  <c r="E946" i="4" l="1"/>
  <c r="J265" i="13" s="1"/>
  <c r="D946" i="4"/>
  <c r="J264" i="13" s="1"/>
  <c r="B946" i="4"/>
  <c r="J262" i="13" s="1"/>
  <c r="C946" i="4"/>
  <c r="J263" i="13" s="1"/>
  <c r="E947" i="4" l="1"/>
  <c r="K265" i="13" s="1"/>
  <c r="B947" i="4"/>
  <c r="K262" i="13" s="1"/>
  <c r="C947" i="4"/>
  <c r="K263" i="13" s="1"/>
  <c r="D947" i="4"/>
  <c r="K264" i="13" s="1"/>
  <c r="E948" i="4" l="1"/>
  <c r="L265" i="13" s="1"/>
  <c r="B948" i="4"/>
  <c r="L262" i="13" s="1"/>
  <c r="C948" i="4"/>
  <c r="L263" i="13" s="1"/>
  <c r="D948" i="4"/>
  <c r="L264" i="13" s="1"/>
  <c r="E949" i="4" l="1"/>
  <c r="M265" i="13" s="1"/>
  <c r="C949" i="4"/>
  <c r="M263" i="13" s="1"/>
  <c r="D949" i="4"/>
  <c r="M264" i="13" s="1"/>
  <c r="B949" i="4"/>
  <c r="M262" i="13" s="1"/>
  <c r="E950" i="4" l="1"/>
  <c r="N265" i="13" s="1"/>
  <c r="D950" i="4"/>
  <c r="N264" i="13" s="1"/>
  <c r="B950" i="4"/>
  <c r="N262" i="13" s="1"/>
  <c r="C950" i="4"/>
  <c r="N263" i="13" s="1"/>
  <c r="E951" i="4" l="1"/>
  <c r="O265" i="13" s="1"/>
  <c r="B951" i="4"/>
  <c r="O262" i="13" s="1"/>
  <c r="C951" i="4"/>
  <c r="O263" i="13" s="1"/>
  <c r="D951" i="4"/>
  <c r="O264" i="13" s="1"/>
  <c r="E952" i="4" l="1"/>
  <c r="P265" i="13" s="1"/>
  <c r="B952" i="4"/>
  <c r="P262" i="13" s="1"/>
  <c r="C952" i="4"/>
  <c r="P263" i="13" s="1"/>
  <c r="D952" i="4"/>
  <c r="P264" i="13" s="1"/>
  <c r="E953" i="4" l="1"/>
  <c r="Q265" i="13" s="1"/>
  <c r="C953" i="4"/>
  <c r="Q263" i="13" s="1"/>
  <c r="D953" i="4"/>
  <c r="Q264" i="13" s="1"/>
  <c r="B953" i="4"/>
  <c r="Q262" i="13" s="1"/>
  <c r="E954" i="4" l="1"/>
  <c r="R265" i="13" s="1"/>
  <c r="D954" i="4"/>
  <c r="R264" i="13" s="1"/>
  <c r="B954" i="4"/>
  <c r="R262" i="13" s="1"/>
  <c r="C954" i="4"/>
  <c r="R263" i="13" s="1"/>
  <c r="E955" i="4" l="1"/>
  <c r="S265" i="13" s="1"/>
  <c r="B955" i="4"/>
  <c r="S262" i="13" s="1"/>
  <c r="C955" i="4"/>
  <c r="S263" i="13" s="1"/>
  <c r="D955" i="4"/>
  <c r="S264" i="13" s="1"/>
  <c r="E956" i="4" l="1"/>
  <c r="T265" i="13" s="1"/>
  <c r="B956" i="4"/>
  <c r="T262" i="13" s="1"/>
  <c r="C956" i="4"/>
  <c r="T263" i="13" s="1"/>
  <c r="D956" i="4"/>
  <c r="T264" i="13" s="1"/>
  <c r="E957" i="4" l="1"/>
  <c r="U265" i="13" s="1"/>
  <c r="C957" i="4"/>
  <c r="U263" i="13" s="1"/>
  <c r="D957" i="4"/>
  <c r="U264" i="13" s="1"/>
  <c r="B957" i="4"/>
  <c r="U262" i="13" s="1"/>
  <c r="E958" i="4" l="1"/>
  <c r="V265" i="13" s="1"/>
  <c r="D958" i="4"/>
  <c r="V264" i="13" s="1"/>
  <c r="B958" i="4"/>
  <c r="V262" i="13" s="1"/>
  <c r="C958" i="4"/>
  <c r="V263" i="13" s="1"/>
  <c r="E959" i="4" l="1"/>
  <c r="W265" i="13" s="1"/>
  <c r="B959" i="4"/>
  <c r="W262" i="13" s="1"/>
  <c r="C959" i="4"/>
  <c r="W263" i="13" s="1"/>
  <c r="D959" i="4"/>
  <c r="W264" i="13" s="1"/>
  <c r="E960" i="4" l="1"/>
  <c r="X265" i="13" s="1"/>
  <c r="B960" i="4"/>
  <c r="X262" i="13" s="1"/>
  <c r="C960" i="4"/>
  <c r="X263" i="13" s="1"/>
  <c r="D960" i="4"/>
  <c r="X264" i="13" s="1"/>
  <c r="E961" i="4" l="1"/>
  <c r="Y265" i="13" s="1"/>
  <c r="C961" i="4"/>
  <c r="Y263" i="13" s="1"/>
  <c r="D961" i="4"/>
  <c r="Y264" i="13" s="1"/>
  <c r="B961" i="4"/>
  <c r="Y262" i="13" s="1"/>
  <c r="E962" i="4" l="1"/>
  <c r="Z265" i="13" s="1"/>
  <c r="D962" i="4"/>
  <c r="Z264" i="13" s="1"/>
  <c r="B962" i="4"/>
  <c r="Z262" i="13" s="1"/>
  <c r="C962" i="4"/>
  <c r="Z263" i="13" s="1"/>
  <c r="E963" i="4" l="1"/>
  <c r="AA265" i="13" s="1"/>
  <c r="B963" i="4"/>
  <c r="AA262" i="13" s="1"/>
  <c r="C963" i="4"/>
  <c r="AA263" i="13" s="1"/>
  <c r="D963" i="4"/>
  <c r="AA264" i="13" s="1"/>
  <c r="E964" i="4" l="1"/>
  <c r="AB265" i="13" s="1"/>
  <c r="B964" i="4"/>
  <c r="AB262" i="13" s="1"/>
  <c r="C964" i="4"/>
  <c r="AB263" i="13" s="1"/>
  <c r="D964" i="4"/>
  <c r="AB264" i="13" s="1"/>
  <c r="E965" i="4" l="1"/>
  <c r="AC265" i="13" s="1"/>
  <c r="C965" i="4"/>
  <c r="AC263" i="13" s="1"/>
  <c r="D965" i="4"/>
  <c r="AC264" i="13" s="1"/>
  <c r="B965" i="4"/>
  <c r="AC262" i="13" s="1"/>
  <c r="E966" i="4" l="1"/>
  <c r="AD265" i="13" s="1"/>
  <c r="D966" i="4"/>
  <c r="AD264" i="13" s="1"/>
  <c r="B966" i="4"/>
  <c r="AD262" i="13" s="1"/>
  <c r="C966" i="4"/>
  <c r="AD263" i="13" s="1"/>
  <c r="E967" i="4" l="1"/>
  <c r="AE265" i="13" s="1"/>
  <c r="B967" i="4"/>
  <c r="AE262" i="13" s="1"/>
  <c r="C967" i="4"/>
  <c r="AE263" i="13" s="1"/>
  <c r="D967" i="4"/>
  <c r="AE264" i="13" s="1"/>
  <c r="E968" i="4" l="1"/>
  <c r="D281" i="13" s="1"/>
  <c r="B968" i="4"/>
  <c r="D278" i="13" s="1"/>
  <c r="C968" i="4"/>
  <c r="D279" i="13" s="1"/>
  <c r="D968" i="4"/>
  <c r="D280" i="13" s="1"/>
  <c r="E969" i="4" l="1"/>
  <c r="E281" i="13" s="1"/>
  <c r="C969" i="4"/>
  <c r="E279" i="13" s="1"/>
  <c r="D969" i="4"/>
  <c r="E280" i="13" s="1"/>
  <c r="B969" i="4"/>
  <c r="E278" i="13" s="1"/>
  <c r="E970" i="4" l="1"/>
  <c r="F281" i="13" s="1"/>
  <c r="D970" i="4"/>
  <c r="F280" i="13" s="1"/>
  <c r="B970" i="4"/>
  <c r="F278" i="13" s="1"/>
  <c r="C970" i="4"/>
  <c r="F279" i="13" s="1"/>
  <c r="E971" i="4" l="1"/>
  <c r="G281" i="13" s="1"/>
  <c r="B971" i="4"/>
  <c r="G278" i="13" s="1"/>
  <c r="C971" i="4"/>
  <c r="G279" i="13" s="1"/>
  <c r="D971" i="4"/>
  <c r="G280" i="13" s="1"/>
  <c r="E972" i="4" l="1"/>
  <c r="H281" i="13" s="1"/>
  <c r="B972" i="4"/>
  <c r="H278" i="13" s="1"/>
  <c r="C972" i="4"/>
  <c r="H279" i="13" s="1"/>
  <c r="D972" i="4"/>
  <c r="H280" i="13" s="1"/>
  <c r="E973" i="4" l="1"/>
  <c r="I281" i="13" s="1"/>
  <c r="C973" i="4"/>
  <c r="I279" i="13" s="1"/>
  <c r="D973" i="4"/>
  <c r="I280" i="13" s="1"/>
  <c r="B973" i="4"/>
  <c r="I278" i="13" s="1"/>
  <c r="E974" i="4" l="1"/>
  <c r="J281" i="13" s="1"/>
  <c r="D974" i="4"/>
  <c r="J280" i="13" s="1"/>
  <c r="B974" i="4"/>
  <c r="J278" i="13" s="1"/>
  <c r="C974" i="4"/>
  <c r="J279" i="13" s="1"/>
  <c r="E975" i="4" l="1"/>
  <c r="K281" i="13" s="1"/>
  <c r="B975" i="4"/>
  <c r="K278" i="13" s="1"/>
  <c r="C975" i="4"/>
  <c r="K279" i="13" s="1"/>
  <c r="D975" i="4"/>
  <c r="K280" i="13" s="1"/>
  <c r="E976" i="4" l="1"/>
  <c r="L281" i="13" s="1"/>
  <c r="B976" i="4"/>
  <c r="L278" i="13" s="1"/>
  <c r="C976" i="4"/>
  <c r="L279" i="13" s="1"/>
  <c r="D976" i="4"/>
  <c r="L280" i="13" s="1"/>
  <c r="E977" i="4" l="1"/>
  <c r="M281" i="13" s="1"/>
  <c r="C977" i="4"/>
  <c r="M279" i="13" s="1"/>
  <c r="D977" i="4"/>
  <c r="M280" i="13" s="1"/>
  <c r="B977" i="4"/>
  <c r="M278" i="13" s="1"/>
  <c r="E978" i="4" l="1"/>
  <c r="N281" i="13" s="1"/>
  <c r="D978" i="4"/>
  <c r="N280" i="13" s="1"/>
  <c r="B978" i="4"/>
  <c r="N278" i="13" s="1"/>
  <c r="C978" i="4"/>
  <c r="N279" i="13" s="1"/>
  <c r="E979" i="4" l="1"/>
  <c r="O281" i="13" s="1"/>
  <c r="B979" i="4"/>
  <c r="O278" i="13" s="1"/>
  <c r="C979" i="4"/>
  <c r="O279" i="13" s="1"/>
  <c r="D979" i="4"/>
  <c r="O280" i="13" s="1"/>
  <c r="E980" i="4" l="1"/>
  <c r="P281" i="13" s="1"/>
  <c r="B980" i="4"/>
  <c r="P278" i="13" s="1"/>
  <c r="C980" i="4"/>
  <c r="P279" i="13" s="1"/>
  <c r="D980" i="4"/>
  <c r="P280" i="13" s="1"/>
  <c r="E981" i="4" l="1"/>
  <c r="Q281" i="13" s="1"/>
  <c r="C981" i="4"/>
  <c r="Q279" i="13" s="1"/>
  <c r="D981" i="4"/>
  <c r="Q280" i="13" s="1"/>
  <c r="B981" i="4"/>
  <c r="Q278" i="13" s="1"/>
  <c r="E982" i="4" l="1"/>
  <c r="R281" i="13" s="1"/>
  <c r="D982" i="4"/>
  <c r="R280" i="13" s="1"/>
  <c r="B982" i="4"/>
  <c r="R278" i="13" s="1"/>
  <c r="C982" i="4"/>
  <c r="R279" i="13" s="1"/>
  <c r="E983" i="4" l="1"/>
  <c r="S281" i="13" s="1"/>
  <c r="B983" i="4"/>
  <c r="S278" i="13" s="1"/>
  <c r="C983" i="4"/>
  <c r="S279" i="13" s="1"/>
  <c r="D983" i="4"/>
  <c r="S280" i="13" s="1"/>
  <c r="E984" i="4" l="1"/>
  <c r="T281" i="13" s="1"/>
  <c r="B984" i="4"/>
  <c r="T278" i="13" s="1"/>
  <c r="C984" i="4"/>
  <c r="T279" i="13" s="1"/>
  <c r="D984" i="4"/>
  <c r="T280" i="13" s="1"/>
  <c r="E985" i="4" l="1"/>
  <c r="U281" i="13" s="1"/>
  <c r="C985" i="4"/>
  <c r="U279" i="13" s="1"/>
  <c r="D985" i="4"/>
  <c r="U280" i="13" s="1"/>
  <c r="B985" i="4"/>
  <c r="U278" i="13" s="1"/>
  <c r="E986" i="4" l="1"/>
  <c r="V281" i="13" s="1"/>
  <c r="D986" i="4"/>
  <c r="V280" i="13" s="1"/>
  <c r="B986" i="4"/>
  <c r="V278" i="13" s="1"/>
  <c r="C986" i="4"/>
  <c r="V279" i="13" s="1"/>
  <c r="E987" i="4" l="1"/>
  <c r="W281" i="13" s="1"/>
  <c r="B987" i="4"/>
  <c r="W278" i="13" s="1"/>
  <c r="C987" i="4"/>
  <c r="W279" i="13" s="1"/>
  <c r="D987" i="4"/>
  <c r="W280" i="13" s="1"/>
  <c r="E988" i="4" l="1"/>
  <c r="X281" i="13" s="1"/>
  <c r="B988" i="4"/>
  <c r="X278" i="13" s="1"/>
  <c r="C988" i="4"/>
  <c r="X279" i="13" s="1"/>
  <c r="D988" i="4"/>
  <c r="X280" i="13" s="1"/>
  <c r="E989" i="4" l="1"/>
  <c r="Y281" i="13" s="1"/>
  <c r="C989" i="4"/>
  <c r="Y279" i="13" s="1"/>
  <c r="D989" i="4"/>
  <c r="Y280" i="13" s="1"/>
  <c r="B989" i="4"/>
  <c r="Y278" i="13" s="1"/>
  <c r="E990" i="4" l="1"/>
  <c r="Z281" i="13" s="1"/>
  <c r="D990" i="4"/>
  <c r="Z280" i="13" s="1"/>
  <c r="B990" i="4"/>
  <c r="Z278" i="13" s="1"/>
  <c r="C990" i="4"/>
  <c r="Z279" i="13" s="1"/>
  <c r="E991" i="4" l="1"/>
  <c r="AA281" i="13" s="1"/>
  <c r="B991" i="4"/>
  <c r="AA278" i="13" s="1"/>
  <c r="D991" i="4"/>
  <c r="AA280" i="13" s="1"/>
  <c r="C991" i="4"/>
  <c r="AA279" i="13" s="1"/>
  <c r="E992" i="4" l="1"/>
  <c r="AB281" i="13" s="1"/>
  <c r="B992" i="4"/>
  <c r="AB278" i="13" s="1"/>
  <c r="C992" i="4"/>
  <c r="AB279" i="13" s="1"/>
  <c r="D992" i="4"/>
  <c r="AB280" i="13" s="1"/>
  <c r="E993" i="4" l="1"/>
  <c r="AC281" i="13" s="1"/>
  <c r="C993" i="4"/>
  <c r="AC279" i="13" s="1"/>
  <c r="D993" i="4"/>
  <c r="AC280" i="13" s="1"/>
  <c r="B993" i="4"/>
  <c r="AC278" i="13" s="1"/>
  <c r="E994" i="4" l="1"/>
  <c r="AD281" i="13" s="1"/>
  <c r="D994" i="4"/>
  <c r="AD280" i="13" s="1"/>
  <c r="C994" i="4"/>
  <c r="AD279" i="13" s="1"/>
  <c r="B994" i="4"/>
  <c r="AD278" i="13" s="1"/>
  <c r="E995" i="4" l="1"/>
  <c r="AE281" i="13" s="1"/>
  <c r="B995" i="4"/>
  <c r="AE278" i="13" s="1"/>
  <c r="C995" i="4"/>
  <c r="AE279" i="13" s="1"/>
  <c r="D995" i="4"/>
  <c r="AE280" i="13" s="1"/>
  <c r="E996" i="4" l="1"/>
  <c r="D297" i="13" s="1"/>
  <c r="B996" i="4"/>
  <c r="D294" i="13" s="1"/>
  <c r="C996" i="4"/>
  <c r="D295" i="13" s="1"/>
  <c r="D996" i="4"/>
  <c r="D296" i="13" s="1"/>
  <c r="E997" i="4" l="1"/>
  <c r="E297" i="13" s="1"/>
  <c r="C997" i="4"/>
  <c r="E295" i="13" s="1"/>
  <c r="D997" i="4"/>
  <c r="E296" i="13" s="1"/>
  <c r="B997" i="4"/>
  <c r="E294" i="13" s="1"/>
  <c r="E998" i="4" l="1"/>
  <c r="F297" i="13" s="1"/>
  <c r="D998" i="4"/>
  <c r="F296" i="13" s="1"/>
  <c r="B998" i="4"/>
  <c r="F294" i="13" s="1"/>
  <c r="C998" i="4"/>
  <c r="F295" i="13" s="1"/>
  <c r="E999" i="4" l="1"/>
  <c r="G297" i="13" s="1"/>
  <c r="B999" i="4"/>
  <c r="G294" i="13" s="1"/>
  <c r="D999" i="4"/>
  <c r="G296" i="13" s="1"/>
  <c r="C999" i="4"/>
  <c r="G295" i="13" s="1"/>
  <c r="E1000" i="4" l="1"/>
  <c r="H297" i="13" s="1"/>
  <c r="B1000" i="4"/>
  <c r="H294" i="13" s="1"/>
  <c r="C1000" i="4"/>
  <c r="H295" i="13" s="1"/>
  <c r="D1000" i="4"/>
  <c r="H296" i="13" s="1"/>
  <c r="E1001" i="4" l="1"/>
  <c r="I297" i="13" s="1"/>
  <c r="C1001" i="4"/>
  <c r="I295" i="13" s="1"/>
  <c r="D1001" i="4"/>
  <c r="I296" i="13" s="1"/>
  <c r="B1001" i="4"/>
  <c r="I294" i="13" s="1"/>
  <c r="E1002" i="4" l="1"/>
  <c r="J297" i="13" s="1"/>
  <c r="D1002" i="4"/>
  <c r="J296" i="13" s="1"/>
  <c r="C1002" i="4"/>
  <c r="J295" i="13" s="1"/>
  <c r="B1002" i="4"/>
  <c r="J294" i="13" s="1"/>
  <c r="E1003" i="4" l="1"/>
  <c r="K297" i="13" s="1"/>
  <c r="B1003" i="4"/>
  <c r="K294" i="13" s="1"/>
  <c r="C1003" i="4"/>
  <c r="K295" i="13" s="1"/>
  <c r="D1003" i="4"/>
  <c r="K296" i="13" s="1"/>
  <c r="E1004" i="4" l="1"/>
  <c r="L297" i="13" s="1"/>
  <c r="B1004" i="4"/>
  <c r="L294" i="13" s="1"/>
  <c r="C1004" i="4"/>
  <c r="L295" i="13" s="1"/>
  <c r="D1004" i="4"/>
  <c r="L296" i="13" s="1"/>
  <c r="E1005" i="4" l="1"/>
  <c r="M297" i="13" s="1"/>
  <c r="C1005" i="4"/>
  <c r="M295" i="13" s="1"/>
  <c r="D1005" i="4"/>
  <c r="M296" i="13" s="1"/>
  <c r="B1005" i="4"/>
  <c r="M294" i="13" s="1"/>
  <c r="E1006" i="4" l="1"/>
  <c r="N297" i="13" s="1"/>
  <c r="D1006" i="4"/>
  <c r="N296" i="13" s="1"/>
  <c r="B1006" i="4"/>
  <c r="N294" i="13" s="1"/>
  <c r="C1006" i="4"/>
  <c r="N295" i="13" s="1"/>
  <c r="E1007" i="4" l="1"/>
  <c r="O297" i="13" s="1"/>
  <c r="B1007" i="4"/>
  <c r="O294" i="13" s="1"/>
  <c r="D1007" i="4"/>
  <c r="O296" i="13" s="1"/>
  <c r="C1007" i="4"/>
  <c r="O295" i="13" s="1"/>
  <c r="E1008" i="4" l="1"/>
  <c r="P297" i="13" s="1"/>
  <c r="B1008" i="4"/>
  <c r="P294" i="13" s="1"/>
  <c r="C1008" i="4"/>
  <c r="P295" i="13" s="1"/>
  <c r="D1008" i="4"/>
  <c r="P296" i="13" s="1"/>
  <c r="E1009" i="4" l="1"/>
  <c r="Q297" i="13" s="1"/>
  <c r="C1009" i="4"/>
  <c r="Q295" i="13" s="1"/>
  <c r="D1009" i="4"/>
  <c r="Q296" i="13" s="1"/>
  <c r="B1009" i="4"/>
  <c r="Q294" i="13" s="1"/>
  <c r="E1010" i="4" l="1"/>
  <c r="R297" i="13" s="1"/>
  <c r="D1010" i="4"/>
  <c r="R296" i="13" s="1"/>
  <c r="C1010" i="4"/>
  <c r="R295" i="13" s="1"/>
  <c r="B1010" i="4"/>
  <c r="R294" i="13" s="1"/>
  <c r="E1011" i="4" l="1"/>
  <c r="S297" i="13" s="1"/>
  <c r="B1011" i="4"/>
  <c r="S294" i="13" s="1"/>
  <c r="C1011" i="4"/>
  <c r="S295" i="13" s="1"/>
  <c r="D1011" i="4"/>
  <c r="S296" i="13" s="1"/>
  <c r="E1012" i="4" l="1"/>
  <c r="T297" i="13" s="1"/>
  <c r="B1012" i="4"/>
  <c r="T294" i="13" s="1"/>
  <c r="C1012" i="4"/>
  <c r="T295" i="13" s="1"/>
  <c r="D1012" i="4"/>
  <c r="T296" i="13" s="1"/>
  <c r="E1013" i="4" l="1"/>
  <c r="U297" i="13" s="1"/>
  <c r="C1013" i="4"/>
  <c r="U295" i="13" s="1"/>
  <c r="D1013" i="4"/>
  <c r="U296" i="13" s="1"/>
  <c r="B1013" i="4"/>
  <c r="U294" i="13" s="1"/>
  <c r="E1014" i="4" l="1"/>
  <c r="V297" i="13" s="1"/>
  <c r="D1014" i="4"/>
  <c r="V296" i="13" s="1"/>
  <c r="B1014" i="4"/>
  <c r="V294" i="13" s="1"/>
  <c r="C1014" i="4"/>
  <c r="V295" i="13" s="1"/>
  <c r="E1015" i="4" l="1"/>
  <c r="W297" i="13" s="1"/>
  <c r="B1015" i="4"/>
  <c r="W294" i="13" s="1"/>
  <c r="D1015" i="4"/>
  <c r="W296" i="13" s="1"/>
  <c r="C1015" i="4"/>
  <c r="W295" i="13" s="1"/>
  <c r="E1016" i="4" l="1"/>
  <c r="X297" i="13" s="1"/>
  <c r="B1016" i="4"/>
  <c r="X294" i="13" s="1"/>
  <c r="C1016" i="4"/>
  <c r="X295" i="13" s="1"/>
  <c r="D1016" i="4"/>
  <c r="X296" i="13" s="1"/>
  <c r="E1017" i="4" l="1"/>
  <c r="Y297" i="13" s="1"/>
  <c r="C1017" i="4"/>
  <c r="Y295" i="13" s="1"/>
  <c r="D1017" i="4"/>
  <c r="Y296" i="13" s="1"/>
  <c r="B1017" i="4"/>
  <c r="Y294" i="13" s="1"/>
  <c r="E1018" i="4" l="1"/>
  <c r="Z297" i="13" s="1"/>
  <c r="D1018" i="4"/>
  <c r="Z296" i="13" s="1"/>
  <c r="C1018" i="4"/>
  <c r="Z295" i="13" s="1"/>
  <c r="B1018" i="4"/>
  <c r="Z294" i="13" s="1"/>
  <c r="E1019" i="4" l="1"/>
  <c r="AA297" i="13" s="1"/>
  <c r="B1019" i="4"/>
  <c r="AA294" i="13" s="1"/>
  <c r="C1019" i="4"/>
  <c r="AA295" i="13" s="1"/>
  <c r="D1019" i="4"/>
  <c r="AA296" i="13" s="1"/>
  <c r="E1020" i="4" l="1"/>
  <c r="AB297" i="13" s="1"/>
  <c r="B1020" i="4"/>
  <c r="AB294" i="13" s="1"/>
  <c r="C1020" i="4"/>
  <c r="AB295" i="13" s="1"/>
  <c r="D1020" i="4"/>
  <c r="AB296" i="13" s="1"/>
  <c r="E1021" i="4" l="1"/>
  <c r="AC297" i="13" s="1"/>
  <c r="C1021" i="4"/>
  <c r="AC295" i="13" s="1"/>
  <c r="D1021" i="4"/>
  <c r="AC296" i="13" s="1"/>
  <c r="B1021" i="4"/>
  <c r="AC294" i="13" s="1"/>
  <c r="E1022" i="4" l="1"/>
  <c r="AD297" i="13" s="1"/>
  <c r="D1022" i="4"/>
  <c r="AD296" i="13" s="1"/>
  <c r="B1022" i="4"/>
  <c r="AD294" i="13" s="1"/>
  <c r="C1022" i="4"/>
  <c r="AD295" i="13" s="1"/>
  <c r="E1023" i="4" l="1"/>
  <c r="AE297" i="13" s="1"/>
  <c r="B1023" i="4"/>
  <c r="AE294" i="13" s="1"/>
  <c r="D1023" i="4"/>
  <c r="AE296" i="13" s="1"/>
  <c r="C1023" i="4"/>
  <c r="AE295" i="13" s="1"/>
  <c r="E1024" i="4" l="1"/>
  <c r="D313" i="13" s="1"/>
  <c r="B1024" i="4"/>
  <c r="D310" i="13" s="1"/>
  <c r="C1024" i="4"/>
  <c r="D311" i="13" s="1"/>
  <c r="D1024" i="4"/>
  <c r="D312" i="13" s="1"/>
  <c r="E1025" i="4" l="1"/>
  <c r="E313" i="13" s="1"/>
  <c r="C1025" i="4"/>
  <c r="E311" i="13" s="1"/>
  <c r="D1025" i="4"/>
  <c r="E312" i="13" s="1"/>
  <c r="B1025" i="4"/>
  <c r="E310" i="13" s="1"/>
  <c r="E1026" i="4" l="1"/>
  <c r="F313" i="13" s="1"/>
  <c r="D1026" i="4"/>
  <c r="F312" i="13" s="1"/>
  <c r="C1026" i="4"/>
  <c r="F311" i="13" s="1"/>
  <c r="B1026" i="4"/>
  <c r="F310" i="13" s="1"/>
  <c r="E1027" i="4" l="1"/>
  <c r="G313" i="13" s="1"/>
  <c r="B1027" i="4"/>
  <c r="G310" i="13" s="1"/>
  <c r="C1027" i="4"/>
  <c r="G311" i="13" s="1"/>
  <c r="D1027" i="4"/>
  <c r="G312" i="13" s="1"/>
  <c r="E1028" i="4" l="1"/>
  <c r="H313" i="13" s="1"/>
  <c r="B1028" i="4"/>
  <c r="H310" i="13" s="1"/>
  <c r="C1028" i="4"/>
  <c r="H311" i="13" s="1"/>
  <c r="D1028" i="4"/>
  <c r="H312" i="13" s="1"/>
  <c r="E1029" i="4" l="1"/>
  <c r="I313" i="13" s="1"/>
  <c r="C1029" i="4"/>
  <c r="I311" i="13" s="1"/>
  <c r="D1029" i="4"/>
  <c r="I312" i="13" s="1"/>
  <c r="B1029" i="4"/>
  <c r="I310" i="13" s="1"/>
  <c r="E1030" i="4" l="1"/>
  <c r="J313" i="13" s="1"/>
  <c r="D1030" i="4"/>
  <c r="J312" i="13" s="1"/>
  <c r="B1030" i="4"/>
  <c r="J310" i="13" s="1"/>
  <c r="C1030" i="4"/>
  <c r="J311" i="13" s="1"/>
  <c r="E1031" i="4" l="1"/>
  <c r="K313" i="13" s="1"/>
  <c r="B1031" i="4"/>
  <c r="K310" i="13" s="1"/>
  <c r="D1031" i="4"/>
  <c r="K312" i="13" s="1"/>
  <c r="C1031" i="4"/>
  <c r="K311" i="13" s="1"/>
  <c r="E1032" i="4" l="1"/>
  <c r="L313" i="13" s="1"/>
  <c r="B1032" i="4"/>
  <c r="L310" i="13" s="1"/>
  <c r="C1032" i="4"/>
  <c r="L311" i="13" s="1"/>
  <c r="D1032" i="4"/>
  <c r="L312" i="13" s="1"/>
  <c r="E1033" i="4" l="1"/>
  <c r="M313" i="13" s="1"/>
  <c r="D1033" i="4"/>
  <c r="M312" i="13" s="1"/>
  <c r="B1033" i="4"/>
  <c r="M310" i="13" s="1"/>
  <c r="C1033" i="4"/>
  <c r="M311" i="13" s="1"/>
  <c r="E1034" i="4" l="1"/>
  <c r="N313" i="13" s="1"/>
  <c r="D1034" i="4"/>
  <c r="N312" i="13" s="1"/>
  <c r="B1034" i="4"/>
  <c r="N310" i="13" s="1"/>
  <c r="C1034" i="4"/>
  <c r="N311" i="13" s="1"/>
  <c r="E1035" i="4" l="1"/>
  <c r="O313" i="13" s="1"/>
  <c r="B1035" i="4"/>
  <c r="O310" i="13" s="1"/>
  <c r="C1035" i="4"/>
  <c r="O311" i="13" s="1"/>
  <c r="D1035" i="4"/>
  <c r="O312" i="13" s="1"/>
  <c r="E1036" i="4" l="1"/>
  <c r="P313" i="13" s="1"/>
  <c r="C1036" i="4"/>
  <c r="P311" i="13" s="1"/>
  <c r="D1036" i="4"/>
  <c r="P312" i="13" s="1"/>
  <c r="B1036" i="4"/>
  <c r="P310" i="13" s="1"/>
  <c r="E1037" i="4" l="1"/>
  <c r="Q313" i="13" s="1"/>
  <c r="D1037" i="4"/>
  <c r="Q312" i="13" s="1"/>
  <c r="B1037" i="4"/>
  <c r="Q310" i="13" s="1"/>
  <c r="C1037" i="4"/>
  <c r="Q311" i="13" s="1"/>
  <c r="E1038" i="4" l="1"/>
  <c r="R313" i="13" s="1"/>
  <c r="D1038" i="4"/>
  <c r="R312" i="13" s="1"/>
  <c r="B1038" i="4"/>
  <c r="R310" i="13" s="1"/>
  <c r="C1038" i="4"/>
  <c r="R311" i="13" s="1"/>
  <c r="E1039" i="4" l="1"/>
  <c r="S313" i="13" s="1"/>
  <c r="B1039" i="4"/>
  <c r="S310" i="13" s="1"/>
  <c r="C1039" i="4"/>
  <c r="S311" i="13" s="1"/>
  <c r="D1039" i="4"/>
  <c r="S312" i="13" s="1"/>
  <c r="E1040" i="4" l="1"/>
  <c r="T313" i="13" s="1"/>
  <c r="C1040" i="4"/>
  <c r="T311" i="13" s="1"/>
  <c r="D1040" i="4"/>
  <c r="T312" i="13" s="1"/>
  <c r="B1040" i="4"/>
  <c r="T310" i="13" s="1"/>
  <c r="E1041" i="4" l="1"/>
  <c r="U313" i="13" s="1"/>
  <c r="D1041" i="4"/>
  <c r="U312" i="13" s="1"/>
  <c r="B1041" i="4"/>
  <c r="U310" i="13" s="1"/>
  <c r="C1041" i="4"/>
  <c r="U311" i="13" s="1"/>
  <c r="E1042" i="4" l="1"/>
  <c r="V313" i="13" s="1"/>
  <c r="D1042" i="4"/>
  <c r="V312" i="13" s="1"/>
  <c r="B1042" i="4"/>
  <c r="V310" i="13" s="1"/>
  <c r="C1042" i="4"/>
  <c r="V311" i="13" s="1"/>
  <c r="E1043" i="4" l="1"/>
  <c r="W313" i="13" s="1"/>
  <c r="B1043" i="4"/>
  <c r="W310" i="13" s="1"/>
  <c r="C1043" i="4"/>
  <c r="W311" i="13" s="1"/>
  <c r="D1043" i="4"/>
  <c r="W312" i="13" s="1"/>
  <c r="E1044" i="4" l="1"/>
  <c r="X313" i="13" s="1"/>
  <c r="C1044" i="4"/>
  <c r="X311" i="13" s="1"/>
  <c r="D1044" i="4"/>
  <c r="X312" i="13" s="1"/>
  <c r="B1044" i="4"/>
  <c r="X310" i="13" s="1"/>
  <c r="E1045" i="4" l="1"/>
  <c r="Y313" i="13" s="1"/>
  <c r="D1045" i="4"/>
  <c r="Y312" i="13" s="1"/>
  <c r="B1045" i="4"/>
  <c r="Y310" i="13" s="1"/>
  <c r="C1045" i="4"/>
  <c r="Y311" i="13" s="1"/>
  <c r="E1046" i="4" l="1"/>
  <c r="Z313" i="13" s="1"/>
  <c r="D1046" i="4"/>
  <c r="Z312" i="13" s="1"/>
  <c r="B1046" i="4"/>
  <c r="Z310" i="13" s="1"/>
  <c r="C1046" i="4"/>
  <c r="Z311" i="13" s="1"/>
  <c r="E1047" i="4" l="1"/>
  <c r="AA313" i="13" s="1"/>
  <c r="B1047" i="4"/>
  <c r="AA310" i="13" s="1"/>
  <c r="C1047" i="4"/>
  <c r="AA311" i="13" s="1"/>
  <c r="D1047" i="4"/>
  <c r="AA312" i="13" s="1"/>
  <c r="E1048" i="4" l="1"/>
  <c r="AB313" i="13" s="1"/>
  <c r="C1048" i="4"/>
  <c r="AB311" i="13" s="1"/>
  <c r="D1048" i="4"/>
  <c r="AB312" i="13" s="1"/>
  <c r="B1048" i="4"/>
  <c r="AB310" i="13" s="1"/>
  <c r="E1049" i="4" l="1"/>
  <c r="AC313" i="13" s="1"/>
  <c r="D1049" i="4"/>
  <c r="AC312" i="13" s="1"/>
  <c r="C1049" i="4"/>
  <c r="AC311" i="13" s="1"/>
  <c r="B1049" i="4"/>
  <c r="AC310" i="13" s="1"/>
  <c r="E1050" i="4" l="1"/>
  <c r="AD313" i="13" s="1"/>
  <c r="D1050" i="4"/>
  <c r="AD312" i="13" s="1"/>
  <c r="B1050" i="4"/>
  <c r="AD310" i="13" s="1"/>
  <c r="C1050" i="4"/>
  <c r="AD311" i="13" s="1"/>
  <c r="E1051" i="4" l="1"/>
  <c r="AE313" i="13" s="1"/>
  <c r="B1051" i="4"/>
  <c r="AE310" i="13" s="1"/>
  <c r="C1051" i="4"/>
  <c r="AE311" i="13" s="1"/>
  <c r="D1051" i="4"/>
  <c r="AE312" i="13" s="1"/>
  <c r="E1052" i="4" l="1"/>
  <c r="D329" i="13" s="1"/>
  <c r="C1052" i="4"/>
  <c r="D327" i="13" s="1"/>
  <c r="D1052" i="4"/>
  <c r="D328" i="13" s="1"/>
  <c r="B1052" i="4"/>
  <c r="D326" i="13" s="1"/>
  <c r="E1053" i="4" l="1"/>
  <c r="E329" i="13" s="1"/>
  <c r="D1053" i="4"/>
  <c r="E328" i="13" s="1"/>
  <c r="B1053" i="4"/>
  <c r="E326" i="13" s="1"/>
  <c r="C1053" i="4"/>
  <c r="E327" i="13" s="1"/>
  <c r="E1054" i="4" l="1"/>
  <c r="F329" i="13" s="1"/>
  <c r="D1054" i="4"/>
  <c r="F328" i="13" s="1"/>
  <c r="B1054" i="4"/>
  <c r="F326" i="13" s="1"/>
  <c r="C1054" i="4"/>
  <c r="F327" i="13" s="1"/>
  <c r="E1055" i="4" l="1"/>
  <c r="G329" i="13" s="1"/>
  <c r="B1055" i="4"/>
  <c r="G326" i="13" s="1"/>
  <c r="C1055" i="4"/>
  <c r="G327" i="13" s="1"/>
  <c r="D1055" i="4"/>
  <c r="G328" i="13" s="1"/>
  <c r="E1056" i="4" l="1"/>
  <c r="H329" i="13" s="1"/>
  <c r="C1056" i="4"/>
  <c r="H327" i="13" s="1"/>
  <c r="D1056" i="4"/>
  <c r="H328" i="13" s="1"/>
  <c r="B1056" i="4"/>
  <c r="H326" i="13" s="1"/>
  <c r="E1057" i="4" l="1"/>
  <c r="I329" i="13" s="1"/>
  <c r="D1057" i="4"/>
  <c r="I328" i="13" s="1"/>
  <c r="B1057" i="4"/>
  <c r="I326" i="13" s="1"/>
  <c r="C1057" i="4"/>
  <c r="I327" i="13" s="1"/>
  <c r="E1058" i="4" l="1"/>
  <c r="J329" i="13" s="1"/>
  <c r="D1058" i="4"/>
  <c r="J328" i="13" s="1"/>
  <c r="B1058" i="4"/>
  <c r="J326" i="13" s="1"/>
  <c r="C1058" i="4"/>
  <c r="J327" i="13" s="1"/>
  <c r="E1059" i="4" l="1"/>
  <c r="K329" i="13" s="1"/>
  <c r="B1059" i="4"/>
  <c r="K326" i="13" s="1"/>
  <c r="C1059" i="4"/>
  <c r="K327" i="13" s="1"/>
  <c r="D1059" i="4"/>
  <c r="K328" i="13" s="1"/>
  <c r="E1060" i="4" l="1"/>
  <c r="L329" i="13" s="1"/>
  <c r="C1060" i="4"/>
  <c r="L327" i="13" s="1"/>
  <c r="D1060" i="4"/>
  <c r="L328" i="13" s="1"/>
  <c r="B1060" i="4"/>
  <c r="L326" i="13" s="1"/>
  <c r="E1061" i="4" l="1"/>
  <c r="M329" i="13" s="1"/>
  <c r="D1061" i="4"/>
  <c r="M328" i="13" s="1"/>
  <c r="B1061" i="4"/>
  <c r="M326" i="13" s="1"/>
  <c r="C1061" i="4"/>
  <c r="M327" i="13" s="1"/>
  <c r="E1062" i="4" l="1"/>
  <c r="N329" i="13" s="1"/>
  <c r="D1062" i="4"/>
  <c r="N328" i="13" s="1"/>
  <c r="B1062" i="4"/>
  <c r="N326" i="13" s="1"/>
  <c r="C1062" i="4"/>
  <c r="N327" i="13" s="1"/>
  <c r="E1063" i="4" l="1"/>
  <c r="O329" i="13" s="1"/>
  <c r="B1063" i="4"/>
  <c r="O326" i="13" s="1"/>
  <c r="C1063" i="4"/>
  <c r="O327" i="13" s="1"/>
  <c r="D1063" i="4"/>
  <c r="O328" i="13" s="1"/>
  <c r="E1064" i="4" l="1"/>
  <c r="P329" i="13" s="1"/>
  <c r="C1064" i="4"/>
  <c r="P327" i="13" s="1"/>
  <c r="D1064" i="4"/>
  <c r="P328" i="13" s="1"/>
  <c r="B1064" i="4"/>
  <c r="P326" i="13" s="1"/>
  <c r="E1065" i="4" l="1"/>
  <c r="Q329" i="13" s="1"/>
  <c r="D1065" i="4"/>
  <c r="Q328" i="13" s="1"/>
  <c r="B1065" i="4"/>
  <c r="Q326" i="13" s="1"/>
  <c r="C1065" i="4"/>
  <c r="Q327" i="13" s="1"/>
  <c r="E1066" i="4" l="1"/>
  <c r="R329" i="13" s="1"/>
  <c r="D1066" i="4"/>
  <c r="R328" i="13" s="1"/>
  <c r="B1066" i="4"/>
  <c r="R326" i="13" s="1"/>
  <c r="C1066" i="4"/>
  <c r="R327" i="13" s="1"/>
  <c r="E1067" i="4" l="1"/>
  <c r="S329" i="13" s="1"/>
  <c r="B1067" i="4"/>
  <c r="S326" i="13" s="1"/>
  <c r="C1067" i="4"/>
  <c r="S327" i="13" s="1"/>
  <c r="D1067" i="4"/>
  <c r="S328" i="13" s="1"/>
  <c r="E1068" i="4" l="1"/>
  <c r="T329" i="13" s="1"/>
  <c r="C1068" i="4"/>
  <c r="T327" i="13" s="1"/>
  <c r="D1068" i="4"/>
  <c r="T328" i="13" s="1"/>
  <c r="B1068" i="4"/>
  <c r="T326" i="13" s="1"/>
  <c r="E1069" i="4" l="1"/>
  <c r="U329" i="13" s="1"/>
  <c r="D1069" i="4"/>
  <c r="U328" i="13" s="1"/>
  <c r="B1069" i="4"/>
  <c r="U326" i="13" s="1"/>
  <c r="C1069" i="4"/>
  <c r="U327" i="13" s="1"/>
  <c r="E1070" i="4" l="1"/>
  <c r="V329" i="13" s="1"/>
  <c r="B1070" i="4"/>
  <c r="V326" i="13" s="1"/>
  <c r="D1070" i="4"/>
  <c r="V328" i="13" s="1"/>
  <c r="C1070" i="4"/>
  <c r="V327" i="13" s="1"/>
  <c r="E1071" i="4" l="1"/>
  <c r="W329" i="13" s="1"/>
  <c r="B1071" i="4"/>
  <c r="W326" i="13" s="1"/>
  <c r="C1071" i="4"/>
  <c r="W327" i="13" s="1"/>
  <c r="D1071" i="4"/>
  <c r="W328" i="13" s="1"/>
  <c r="E1072" i="4" l="1"/>
  <c r="X329" i="13" s="1"/>
  <c r="C1072" i="4"/>
  <c r="X327" i="13" s="1"/>
  <c r="D1072" i="4"/>
  <c r="X328" i="13" s="1"/>
  <c r="B1072" i="4"/>
  <c r="X326" i="13" s="1"/>
  <c r="E1073" i="4" l="1"/>
  <c r="Y329" i="13" s="1"/>
  <c r="D1073" i="4"/>
  <c r="Y328" i="13" s="1"/>
  <c r="C1073" i="4"/>
  <c r="Y327" i="13" s="1"/>
  <c r="B1073" i="4"/>
  <c r="Y326" i="13" s="1"/>
  <c r="E1074" i="4" l="1"/>
  <c r="Z329" i="13" s="1"/>
  <c r="B1074" i="4"/>
  <c r="Z326" i="13" s="1"/>
  <c r="D1074" i="4"/>
  <c r="Z328" i="13" s="1"/>
  <c r="C1074" i="4"/>
  <c r="Z327" i="13" s="1"/>
  <c r="E1075" i="4" l="1"/>
  <c r="AA329" i="13" s="1"/>
  <c r="B1075" i="4"/>
  <c r="AA326" i="13" s="1"/>
  <c r="C1075" i="4"/>
  <c r="AA327" i="13" s="1"/>
  <c r="D1075" i="4"/>
  <c r="AA328" i="13" s="1"/>
  <c r="E1076" i="4" l="1"/>
  <c r="AB329" i="13" s="1"/>
  <c r="C1076" i="4"/>
  <c r="AB327" i="13" s="1"/>
  <c r="D1076" i="4"/>
  <c r="AB328" i="13" s="1"/>
  <c r="B1076" i="4"/>
  <c r="AB326" i="13" s="1"/>
  <c r="E1077" i="4" l="1"/>
  <c r="AC329" i="13" s="1"/>
  <c r="D1077" i="4"/>
  <c r="AC328" i="13" s="1"/>
  <c r="C1077" i="4"/>
  <c r="AC327" i="13" s="1"/>
  <c r="B1077" i="4"/>
  <c r="AC326" i="13" s="1"/>
  <c r="E1078" i="4" l="1"/>
  <c r="AD329" i="13" s="1"/>
  <c r="B1078" i="4"/>
  <c r="AD326" i="13" s="1"/>
  <c r="D1078" i="4"/>
  <c r="AD328" i="13" s="1"/>
  <c r="C1078" i="4"/>
  <c r="AD327" i="13" s="1"/>
  <c r="E1079" i="4" l="1"/>
  <c r="AE329" i="13" s="1"/>
  <c r="B1079" i="4"/>
  <c r="AE326" i="13" s="1"/>
  <c r="C1079" i="4"/>
  <c r="AE327" i="13" s="1"/>
  <c r="D1079" i="4"/>
  <c r="AE328" i="13" s="1"/>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6" i="3" l="1"/>
  <c r="H15" i="3"/>
  <c r="H18" i="3"/>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<sst xmlns="http://schemas.openxmlformats.org/spreadsheetml/2006/main" count="1648" uniqueCount="146">
  <si>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</si>
  <si>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</si>
  <si>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</si>
  <si>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</si>
  <si>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</si>
  <si>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</si>
  <si>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</si>
  <si>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</si>
  <si>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</si>
  <si>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</si>
  <si>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</si>
  <si>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</si>
  <si>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</si>
  <si>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</si>
  <si>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</si>
  <si>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</si>
  <si>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</si>
  <si>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</si>
  <si>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</si>
  <si>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</si>
  <si>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</si>
  <si>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</si>
  <si>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</si>
  <si>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</si>
  <si>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</si>
  <si>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</si>
  <si>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</si>
  <si>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</si>
  <si>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</si>
  <si>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</si>
  <si>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</si>
  <si>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</si>
  <si>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</si>
  <si>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</si>
  <si>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</si>
  <si>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</si>
  <si>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</si>
  <si>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</si>
  <si>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</si>
  <si>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</si>
  <si>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</si>
  <si>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</si>
  <si>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</si>
  <si>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</si>
  <si>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</si>
  <si>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</si>
  <si>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</si>
  <si>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</si>
  <si>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</si>
  <si>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</si>
  <si>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</si>
  <si>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</si>
  <si>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</si>
  <si>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</si>
  <si>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</si>
  <si>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</si>
  <si>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</si>
  <si>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</si>
  <si>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</si>
  <si>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</si>
  <si>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</si>
  <si>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</si>
  <si>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</si>
  <si>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</si>
  <si>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</si>
  <si>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</si>
  <si>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</si>
  <si>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</si>
  <si>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</si>
  <si>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</si>
  <si>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</si>
  <si>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</si>
  <si>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</si>
  <si>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</si>
  <si>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</si>
  <si>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</si>
  <si>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</si>
  <si>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</si>
  <si>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</si>
  <si>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</si>
  <si>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</si>
  <si>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</si>
  <si>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</si>
  <si>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</si>
  <si>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</si>
  <si>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</si>
  <si>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</si>
  <si>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</si>
  <si>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</si>
  <si>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</si>
  <si>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</si>
  <si>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</si>
  <si>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</si>
  <si>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</si>
  <si>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</si>
  <si>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</si>
  <si>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</si>
  <si>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</si>
  <si>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</si>
  <si>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</si>
  <si>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</si>
  <si>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</si>
  <si>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</si>
  <si>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</si>
  <si>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</si>
  <si>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</si>
  <si>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</si>
  <si>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</si>
  <si>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作業員A</t>
    <rPh sb="0" eb="2">
      <t>サギョウ</t>
    </rPh>
    <rPh sb="2" eb="3">
      <t>イン</t>
    </rPh>
    <phoneticPr fontId="1"/>
  </si>
  <si>
    <t>作業員B</t>
    <rPh sb="0" eb="2">
      <t>サギョウ</t>
    </rPh>
    <rPh sb="2" eb="3">
      <t>イン</t>
    </rPh>
    <phoneticPr fontId="1"/>
  </si>
  <si>
    <t>作業員C</t>
    <rPh sb="0" eb="2">
      <t>サギョウ</t>
    </rPh>
    <rPh sb="2" eb="3">
      <t>イン</t>
    </rPh>
    <phoneticPr fontId="1"/>
  </si>
  <si>
    <t>作業員D</t>
    <rPh sb="0" eb="2">
      <t>サギョウ</t>
    </rPh>
    <rPh sb="2" eb="3">
      <t>イン</t>
    </rPh>
    <phoneticPr fontId="1"/>
  </si>
  <si>
    <t>作業員E</t>
    <rPh sb="0" eb="2">
      <t>サギョウ</t>
    </rPh>
    <rPh sb="2" eb="3">
      <t>イン</t>
    </rPh>
    <phoneticPr fontId="1"/>
  </si>
  <si>
    <t>作業員F</t>
    <rPh sb="0" eb="2">
      <t>サギョウ</t>
    </rPh>
    <rPh sb="2" eb="3">
      <t>イン</t>
    </rPh>
    <phoneticPr fontId="1"/>
  </si>
  <si>
    <t>全作業員</t>
    <rPh sb="0" eb="1">
      <t>ゼン</t>
    </rPh>
    <rPh sb="1" eb="3">
      <t>サギョウ</t>
    </rPh>
    <rPh sb="3" eb="4">
      <t>イン</t>
    </rPh>
    <phoneticPr fontId="1"/>
  </si>
  <si>
    <t>計画・実施工程表</t>
    <rPh sb="0" eb="2">
      <t>ケイカク</t>
    </rPh>
    <rPh sb="3" eb="5">
      <t>ジッシ</t>
    </rPh>
    <rPh sb="5" eb="8">
      <t>コウテイヒョウ</t>
    </rPh>
    <phoneticPr fontId="1"/>
  </si>
  <si>
    <t>　2027年の祝日一覧</t>
    <rPh sb="5" eb="6">
      <t>ネン</t>
    </rPh>
    <rPh sb="7" eb="9">
      <t>シュクジツ</t>
    </rPh>
    <rPh sb="9" eb="11">
      <t>イチラン</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</si>
  <si>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（週休２日工事（交替制）・通期）を作成しましたので提出します。</t>
    </r>
    <rPh sb="0" eb="2">
      <t>カキ</t>
    </rPh>
    <rPh sb="7" eb="9">
      <t>ケイカク</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</si>
  <si>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（週休２日工事（交替制）・月単位）を作成しましたので提出します。</t>
    </r>
    <rPh sb="7" eb="9">
      <t>ケイカク</t>
    </rPh>
    <rPh sb="9" eb="12">
      <t>コウテイヒョウ</t>
    </rPh>
    <rPh sb="20" eb="23">
      <t>コウタイセイ</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</si>
  <si>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（週休２日工事（交替制）・通期）を作成しましたので提出します。</t>
    </r>
    <rPh sb="0" eb="2">
      <t>カキ</t>
    </rPh>
    <rPh sb="7" eb="9">
      <t>ジッシ</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</si>
  <si>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（週休２日工事（交替制）・月単位）を作成しましたので提出します。</t>
    </r>
    <rPh sb="7" eb="9">
      <t>ジッシ</t>
    </rPh>
    <rPh sb="9" eb="12">
      <t>コウテイヒョウ</t>
    </rPh>
    <rPh sb="20" eb="23">
      <t>コウタイセイ</t>
    </rPh>
    <phoneticPr fontId="1"/>
  </si>
  <si>
    <t>作業期間内休日率</t>
    <rPh sb="0" eb="2">
      <t>サギョウ</t>
    </rPh>
    <rPh sb="2" eb="4">
      <t>キカン</t>
    </rPh>
    <rPh sb="4" eb="5">
      <t>ナイ</t>
    </rPh>
    <rPh sb="5" eb="7">
      <t>キュウジツ</t>
    </rPh>
    <rPh sb="7" eb="8">
      <t>リツ</t>
    </rPh>
    <phoneticPr fontId="1"/>
  </si>
  <si>
    <t>計画・実施工程表の作成（例）</t>
    <rPh sb="0" eb="2">
      <t>ケイカク</t>
    </rPh>
    <rPh sb="3" eb="5">
      <t>ジッシ</t>
    </rPh>
    <rPh sb="5" eb="8">
      <t>コウテイヒョウ</t>
    </rPh>
    <rPh sb="9" eb="11">
      <t>サクセイ</t>
    </rPh>
    <rPh sb="12" eb="13">
      <t>レイ</t>
    </rPh>
    <phoneticPr fontId="1"/>
  </si>
  <si>
    <t>休日率</t>
    <rPh sb="0" eb="3">
      <t>キュウジツリツ</t>
    </rPh>
    <phoneticPr fontId="1"/>
  </si>
  <si>
    <t>単位期間判定</t>
    <rPh sb="0" eb="6">
      <t>タンイキカンハンテイ</t>
    </rPh>
    <phoneticPr fontId="1"/>
  </si>
  <si>
    <t>総対象日数</t>
    <rPh sb="0" eb="1">
      <t>ソウ</t>
    </rPh>
    <rPh sb="1" eb="3">
      <t>タイショウ</t>
    </rPh>
    <rPh sb="3" eb="5">
      <t>ニッスウ</t>
    </rPh>
    <phoneticPr fontId="1"/>
  </si>
  <si>
    <t>総休暇日数</t>
    <rPh sb="0" eb="1">
      <t>ソウ</t>
    </rPh>
    <rPh sb="1" eb="3">
      <t>キュウカ</t>
    </rPh>
    <rPh sb="3" eb="5">
      <t>ニッスウ</t>
    </rPh>
    <phoneticPr fontId="1"/>
  </si>
  <si>
    <t>　2028年の祝日一覧</t>
    <rPh sb="5" eb="6">
      <t>ネン</t>
    </rPh>
    <rPh sb="7" eb="9">
      <t>シュクジツ</t>
    </rPh>
    <rPh sb="9" eb="11">
      <t>イチラン</t>
    </rPh>
    <phoneticPr fontId="1"/>
  </si>
  <si>
    <t>クリアの数→</t>
    <rPh sb="4" eb="5">
      <t>カズ</t>
    </rPh>
    <phoneticPr fontId="1"/>
  </si>
  <si>
    <t>達成の数→</t>
    <rPh sb="0" eb="2">
      <t>タッセイ</t>
    </rPh>
    <phoneticPr fontId="1"/>
  </si>
  <si>
    <t>の休日確保</t>
    <phoneticPr fontId="1"/>
  </si>
  <si>
    <t>←自ら判定し、選択してください</t>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</si>
  <si>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</si>
  <si>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</si>
  <si>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</si>
  <si>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本工事での実施方式(当初)：</t>
    <rPh sb="0" eb="3">
      <t>ホンコウジ</t>
    </rPh>
    <rPh sb="5" eb="9">
      <t>ジッシホウシキ</t>
    </rPh>
    <rPh sb="10" eb="12">
      <t>トウショ</t>
    </rPh>
    <phoneticPr fontId="1"/>
  </si>
  <si>
    <t>本工事での実施方式(変更)：</t>
    <rPh sb="0" eb="3">
      <t>ホンコウジ</t>
    </rPh>
    <rPh sb="5" eb="9">
      <t>ジッシホウシキ</t>
    </rPh>
    <rPh sb="10" eb="12">
      <t>ヘンコウ</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</si>
  <si>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</si>
  <si>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</si>
  <si>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（参考）通期の休日率</t>
    <rPh sb="1" eb="3">
      <t>サンコウ</t>
    </rPh>
    <rPh sb="4" eb="6">
      <t>ツウキ</t>
    </rPh>
    <phoneticPr fontId="1"/>
  </si>
  <si>
    <t>月単位</t>
    <rPh sb="0" eb="3">
      <t>ツキタンイ</t>
    </rPh>
    <phoneticPr fontId="1"/>
  </si>
  <si>
    <t>通期</t>
    <rPh sb="0" eb="2">
      <t>ツウキ</t>
    </rPh>
    <phoneticPr fontId="1"/>
  </si>
  <si>
    <t>←通期の休日率を確認し、自ら判定し、選択してください</t>
    <rPh sb="1" eb="3">
      <t>ツウキ</t>
    </rPh>
    <rPh sb="4" eb="6">
      <t>キュウジツ</t>
    </rPh>
    <rPh sb="6" eb="7">
      <t>リツ</t>
    </rPh>
    <rPh sb="8" eb="10">
      <t>カクニン</t>
    </rPh>
    <rPh sb="12" eb="13">
      <t>ミズカ</t>
    </rPh>
    <rPh sb="14" eb="16">
      <t>ハンテイ</t>
    </rPh>
    <phoneticPr fontId="1"/>
  </si>
  <si>
    <t>※原則、計画の欄は記入不要</t>
    <rPh sb="1" eb="3">
      <t>ゲンソク</t>
    </rPh>
    <rPh sb="4" eb="6">
      <t>ケイカク</t>
    </rPh>
    <rPh sb="7" eb="8">
      <t>ラン</t>
    </rPh>
    <rPh sb="9" eb="13">
      <t>キニュウフヨウ</t>
    </rPh>
    <phoneticPr fontId="1"/>
  </si>
  <si>
    <t>別記様式１</t>
    <rPh sb="0" eb="2">
      <t>ベッキ</t>
    </rPh>
    <rPh sb="2" eb="4">
      <t>ヨウシキ</t>
    </rPh>
    <phoneticPr fontId="1"/>
  </si>
  <si>
    <t>週単位</t>
    <rPh sb="0" eb="3">
      <t>シュウタンイ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</si>
</sst>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aaa"/>
    <numFmt numFmtId="178" formatCode="0.0%"/>
    <numFmt numFmtId="179" formatCode="[$-411]ggge&quot;年&quot;m&quot;月&quot;d&quot;日&quot;;@"/>
    <numFmt numFmtId="180" formatCode="0.0000"/>
    <numFmt numFmtId="181" formatCode="0.000"/>
    <numFmt numFmtId="182" formatCode="0_ "/>
  </numFmts>
  <fonts count="33"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i/>
      <sz val="16"/>
      <color theme="1"/>
      <name val="UD デジタル 教科書体 N-B"/>
      <family val="1"/>
      <charset val="128"/>
    </font>
    <font>
      <sz val="16"/>
      <name val="UD デジタル 教科書体 N-B"/>
      <family val="1"/>
      <charset val="128"/>
    </font>
    <font>
      <sz val="20"/>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20"/>
      <color rgb="FF4472C4"/>
      <name val="UD デジタル 教科書体 N-B"/>
      <family val="1"/>
      <charset val="128"/>
    </font>
    <font>
      <sz val="18"/>
      <color theme="1"/>
      <name val="UD デジタル 教科書体 N-B"/>
      <family val="1"/>
      <charset val="128"/>
    </font>
  </fonts>
  <fills count="12">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14999847407452621"/>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medium">
        <color indexed="64"/>
      </left>
      <right style="hair">
        <color indexed="64"/>
      </right>
      <top style="medium">
        <color auto="1"/>
      </top>
      <bottom style="thin">
        <color indexed="64"/>
      </bottom>
      <diagonal/>
    </border>
    <border>
      <left style="hair">
        <color indexed="64"/>
      </left>
      <right style="thin">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medium">
        <color auto="1"/>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561">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7" xfId="0" applyFont="1" applyBorder="1" applyAlignment="1" applyProtection="1">
      <alignment horizontal="center" vertical="center" shrinkToFit="1"/>
      <protection locked="0"/>
    </xf>
    <xf numFmtId="0" fontId="13" fillId="0" borderId="58" xfId="0" applyFont="1" applyBorder="1" applyAlignment="1" applyProtection="1">
      <alignment horizontal="center" vertical="center" shrinkToFit="1"/>
      <protection locked="0"/>
    </xf>
    <xf numFmtId="0" fontId="13" fillId="0" borderId="63" xfId="0" applyFont="1" applyBorder="1" applyAlignment="1" applyProtection="1">
      <alignment horizontal="center" vertical="center" shrinkToFit="1"/>
      <protection locked="0"/>
    </xf>
    <xf numFmtId="0" fontId="13" fillId="0" borderId="62" xfId="0" applyFont="1" applyBorder="1" applyAlignment="1" applyProtection="1">
      <alignment horizontal="center" vertical="center" shrinkToFit="1"/>
      <protection locked="0"/>
    </xf>
    <xf numFmtId="0" fontId="29" fillId="0" borderId="0" xfId="0" applyFont="1" applyAlignment="1">
      <alignment horizontal="center" vertical="center"/>
    </xf>
    <xf numFmtId="0" fontId="30" fillId="0" borderId="0" xfId="0" applyFont="1">
      <alignment vertical="center"/>
    </xf>
    <xf numFmtId="0" fontId="13" fillId="0" borderId="0" xfId="0" applyFont="1" applyAlignment="1" applyProtection="1">
      <alignment horizontal="center" vertical="center" textRotation="255" shrinkToFit="1"/>
      <protection locked="0"/>
    </xf>
    <xf numFmtId="0" fontId="13" fillId="0" borderId="0" xfId="0" applyFont="1" applyAlignment="1" applyProtection="1">
      <alignment horizontal="center" vertical="center" shrinkToFit="1"/>
      <protection locked="0"/>
    </xf>
    <xf numFmtId="0" fontId="13" fillId="0" borderId="111" xfId="0" applyFont="1" applyBorder="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center"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20" fillId="4" borderId="0" xfId="0" applyFont="1" applyFill="1" applyAlignment="1" applyProtection="1">
      <alignment horizontal="left"/>
      <protection locked="0"/>
    </xf>
    <xf numFmtId="0" fontId="23" fillId="0" borderId="0" xfId="0" applyFont="1" applyAlignment="1" applyProtection="1">
      <alignment horizontal="center" vertical="center" shrinkToFit="1"/>
      <protection locked="0"/>
    </xf>
    <xf numFmtId="0" fontId="20" fillId="4" borderId="20" xfId="0" applyFont="1" applyFill="1" applyBorder="1" applyAlignment="1" applyProtection="1">
      <alignment horizontal="left" vertical="top"/>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12" fillId="4" borderId="0" xfId="0" applyFont="1" applyFill="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7"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8" xfId="0" applyFont="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182" fontId="11" fillId="0" borderId="108"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8" fillId="0" borderId="30" xfId="0" applyFont="1" applyBorder="1" applyAlignment="1" applyProtection="1">
      <alignment vertical="center" shrinkToFit="1"/>
      <protection locked="0"/>
    </xf>
    <xf numFmtId="14" fontId="12" fillId="4" borderId="0" xfId="0" applyNumberFormat="1" applyFont="1" applyFill="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11" fillId="0" borderId="63" xfId="0" applyFont="1" applyBorder="1" applyAlignment="1" applyProtection="1">
      <alignment horizontal="center" vertical="center" shrinkToFit="1"/>
      <protection locked="0"/>
    </xf>
    <xf numFmtId="0" fontId="11" fillId="0" borderId="62" xfId="0" applyFont="1" applyBorder="1" applyAlignment="1" applyProtection="1">
      <alignment horizontal="center" vertical="center" shrinkToFit="1"/>
      <protection locked="0"/>
    </xf>
    <xf numFmtId="178" fontId="13" fillId="0" borderId="0" xfId="2" applyNumberFormat="1" applyFont="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27" fillId="0" borderId="0" xfId="0" applyFont="1" applyAlignment="1" applyProtection="1">
      <alignment horizontal="center" vertical="center" wrapText="1" shrinkToFit="1"/>
      <protection locked="0"/>
    </xf>
    <xf numFmtId="0" fontId="18" fillId="0" borderId="0" xfId="0" applyFont="1" applyAlignment="1" applyProtection="1">
      <alignment horizontal="center" vertical="center" shrinkToFit="1"/>
      <protection locked="0"/>
    </xf>
    <xf numFmtId="178" fontId="18" fillId="0" borderId="0" xfId="0" applyNumberFormat="1"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18" fillId="4" borderId="37" xfId="0" applyFont="1" applyFill="1" applyBorder="1" applyAlignment="1" applyProtection="1">
      <alignment horizontal="left" vertical="center"/>
      <protection locked="0"/>
    </xf>
    <xf numFmtId="0" fontId="11" fillId="4" borderId="38" xfId="0" applyFont="1" applyFill="1" applyBorder="1" applyAlignment="1" applyProtection="1">
      <alignment horizontal="center" vertical="center" shrinkToFit="1"/>
      <protection locked="0"/>
    </xf>
    <xf numFmtId="0" fontId="11" fillId="4" borderId="38" xfId="0" applyFont="1" applyFill="1" applyBorder="1" applyAlignment="1" applyProtection="1">
      <alignment vertical="center" shrinkToFit="1"/>
      <protection locked="0"/>
    </xf>
    <xf numFmtId="0" fontId="27" fillId="0" borderId="37" xfId="0" applyFont="1" applyBorder="1" applyAlignment="1" applyProtection="1">
      <alignment horizontal="left" vertical="center"/>
      <protection locked="0"/>
    </xf>
    <xf numFmtId="0" fontId="27" fillId="0" borderId="38" xfId="0" applyFont="1" applyBorder="1" applyAlignment="1" applyProtection="1">
      <alignment horizontal="center" vertical="center" wrapText="1" shrinkToFit="1"/>
      <protection locked="0"/>
    </xf>
    <xf numFmtId="0" fontId="11" fillId="4" borderId="102" xfId="0" applyFont="1" applyFill="1" applyBorder="1" applyAlignment="1" applyProtection="1">
      <alignment vertical="center" shrinkToFit="1"/>
      <protection locked="0"/>
    </xf>
    <xf numFmtId="0" fontId="11" fillId="4" borderId="100" xfId="0" applyFont="1" applyFill="1" applyBorder="1" applyAlignment="1" applyProtection="1">
      <alignment vertical="center" shrinkToFit="1"/>
      <protection locked="0"/>
    </xf>
    <xf numFmtId="0" fontId="11" fillId="4" borderId="72"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27" fillId="0" borderId="31" xfId="0" applyFont="1" applyBorder="1" applyAlignment="1" applyProtection="1">
      <alignment wrapText="1" shrinkToFit="1"/>
      <protection locked="0"/>
    </xf>
    <xf numFmtId="0" fontId="27" fillId="0" borderId="18" xfId="0" applyFont="1" applyBorder="1" applyAlignment="1" applyProtection="1">
      <alignment wrapText="1" shrinkToFit="1"/>
      <protection locked="0"/>
    </xf>
    <xf numFmtId="0" fontId="17" fillId="0" borderId="0" xfId="0" applyFont="1" applyAlignment="1" applyProtection="1">
      <alignment horizontal="center" vertical="center" wrapText="1" shrinkToFit="1"/>
      <protection locked="0"/>
    </xf>
    <xf numFmtId="0" fontId="17" fillId="0" borderId="38"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13" fillId="0" borderId="79" xfId="0" applyFont="1" applyBorder="1" applyAlignment="1">
      <alignment horizontal="center" vertical="center" shrinkToFit="1"/>
    </xf>
    <xf numFmtId="0" fontId="13" fillId="0" borderId="80"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63" xfId="0" applyFont="1" applyBorder="1" applyAlignment="1">
      <alignment horizontal="center" vertical="center" shrinkToFit="1"/>
    </xf>
    <xf numFmtId="0" fontId="13" fillId="0" borderId="45" xfId="0" applyFont="1" applyBorder="1" applyAlignment="1">
      <alignment horizontal="center" vertical="center" textRotation="255" shrinkToFit="1"/>
    </xf>
    <xf numFmtId="0" fontId="11" fillId="0" borderId="54"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95" xfId="0" applyFont="1" applyBorder="1" applyAlignment="1">
      <alignment horizontal="center" vertical="center" textRotation="255" shrinkToFit="1"/>
    </xf>
    <xf numFmtId="0" fontId="13" fillId="0" borderId="83" xfId="0" applyFont="1" applyBorder="1" applyAlignment="1">
      <alignment horizontal="center" vertical="center" shrinkToFit="1"/>
    </xf>
    <xf numFmtId="0" fontId="13" fillId="0" borderId="84" xfId="0" applyFont="1" applyBorder="1" applyAlignment="1">
      <alignment horizontal="center" vertical="center" shrinkToFit="1"/>
    </xf>
    <xf numFmtId="0" fontId="13" fillId="0" borderId="8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2" xfId="0" applyFont="1" applyBorder="1" applyAlignment="1">
      <alignment textRotation="255" shrinkToFit="1"/>
    </xf>
    <xf numFmtId="0" fontId="13" fillId="0" borderId="47" xfId="0" applyFont="1" applyBorder="1" applyAlignment="1">
      <alignment textRotation="255" shrinkToFit="1"/>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0" borderId="0" xfId="0" applyFont="1" applyAlignment="1" applyProtection="1">
      <protection locked="0"/>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9"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7" xfId="0" applyFont="1" applyBorder="1" applyAlignment="1">
      <alignment horizontal="center" vertical="center" textRotation="255" shrinkToFit="1"/>
    </xf>
    <xf numFmtId="0" fontId="10" fillId="4" borderId="0" xfId="0" applyFont="1" applyFill="1" applyAlignment="1">
      <alignment horizontal="center" vertical="center"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17" xfId="0" applyFont="1" applyFill="1" applyBorder="1" applyAlignment="1">
      <alignment horizontal="center" vertical="center" shrinkToFit="1"/>
    </xf>
    <xf numFmtId="0" fontId="12" fillId="6" borderId="0" xfId="0" applyFont="1" applyFill="1" applyAlignment="1">
      <alignment horizontal="center" vertical="center"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9" fillId="0" borderId="0" xfId="0" applyFont="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22" xfId="0" applyFont="1" applyBorder="1" applyAlignment="1">
      <alignment horizontal="center" vertical="center"/>
    </xf>
    <xf numFmtId="0" fontId="27" fillId="0" borderId="24" xfId="0" applyFont="1" applyBorder="1" applyAlignment="1" applyProtection="1">
      <alignment horizontal="center" vertical="center" shrinkToFit="1"/>
      <protection locked="0"/>
    </xf>
    <xf numFmtId="0" fontId="27" fillId="0" borderId="95" xfId="0" applyFont="1" applyBorder="1" applyAlignment="1" applyProtection="1">
      <alignment horizontal="center" vertical="center" shrinkToFit="1"/>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20" fillId="4" borderId="0" xfId="0" applyFont="1" applyFill="1" applyAlignment="1" applyProtection="1">
      <alignment horizontal="center" vertical="center" shrinkToFit="1"/>
      <protection locked="0"/>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27" fillId="0" borderId="65" xfId="0" applyFont="1" applyBorder="1" applyAlignment="1" applyProtection="1">
      <alignment horizontal="center" vertical="center" shrinkToFit="1"/>
      <protection locked="0"/>
    </xf>
    <xf numFmtId="0" fontId="27" fillId="0" borderId="55" xfId="0" applyFont="1" applyBorder="1" applyAlignment="1" applyProtection="1">
      <alignment horizontal="center" vertical="center" shrinkToFit="1"/>
      <protection locked="0"/>
    </xf>
    <xf numFmtId="178" fontId="27" fillId="11" borderId="21" xfId="0" applyNumberFormat="1" applyFont="1" applyFill="1" applyBorder="1" applyAlignment="1" applyProtection="1">
      <alignment horizontal="center" vertical="center" shrinkToFit="1"/>
      <protection locked="0"/>
    </xf>
    <xf numFmtId="0" fontId="27" fillId="11" borderId="3" xfId="0" applyFont="1" applyFill="1" applyBorder="1" applyAlignment="1" applyProtection="1">
      <alignment horizontal="center" vertical="center" shrinkToFit="1"/>
      <protection locked="0"/>
    </xf>
    <xf numFmtId="0" fontId="27" fillId="11" borderId="45" xfId="0" applyFont="1" applyFill="1" applyBorder="1" applyAlignment="1" applyProtection="1">
      <alignment horizontal="center" vertical="center" shrinkToFit="1"/>
      <protection locked="0"/>
    </xf>
    <xf numFmtId="0" fontId="27" fillId="11" borderId="24" xfId="0" applyFont="1" applyFill="1" applyBorder="1" applyAlignment="1" applyProtection="1">
      <alignment horizontal="center" vertical="center" shrinkToFit="1"/>
      <protection locked="0"/>
    </xf>
    <xf numFmtId="0" fontId="27" fillId="11" borderId="1" xfId="0" applyFont="1" applyFill="1" applyBorder="1" applyAlignment="1" applyProtection="1">
      <alignment horizontal="center" vertical="center" shrinkToFit="1"/>
      <protection locked="0"/>
    </xf>
    <xf numFmtId="0" fontId="27" fillId="11" borderId="95" xfId="0"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center"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24" fillId="0" borderId="4" xfId="0" applyFont="1" applyBorder="1" applyAlignment="1" applyProtection="1">
      <alignment horizontal="center" vertical="center" shrinkToFit="1"/>
      <protection locked="0"/>
    </xf>
    <xf numFmtId="0" fontId="24" fillId="0" borderId="5" xfId="0" applyFont="1" applyBorder="1" applyAlignment="1" applyProtection="1">
      <alignment horizontal="center" vertical="center" shrinkToFit="1"/>
      <protection locked="0"/>
    </xf>
    <xf numFmtId="0" fontId="24" fillId="0" borderId="55"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0" fontId="24" fillId="0" borderId="8" xfId="0" applyFont="1" applyBorder="1" applyAlignment="1" applyProtection="1">
      <alignment horizontal="center" vertical="center" shrinkToFit="1"/>
      <protection locked="0"/>
    </xf>
    <xf numFmtId="0" fontId="24" fillId="0" borderId="96"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27" fillId="0" borderId="26"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9" xfId="0" applyFont="1" applyBorder="1" applyAlignment="1" applyProtection="1">
      <alignment horizontal="center" vertical="center"/>
      <protection locked="0"/>
    </xf>
    <xf numFmtId="14" fontId="12" fillId="6" borderId="0" xfId="0" applyNumberFormat="1" applyFont="1" applyFill="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18" fillId="10" borderId="109" xfId="0" applyFont="1" applyFill="1" applyBorder="1" applyAlignment="1" applyProtection="1">
      <alignment horizontal="center" vertical="center" shrinkToFit="1"/>
      <protection locked="0"/>
    </xf>
    <xf numFmtId="0" fontId="18" fillId="10" borderId="32" xfId="0" applyFont="1" applyFill="1" applyBorder="1" applyAlignment="1" applyProtection="1">
      <alignment horizontal="center" vertical="center" shrinkToFit="1"/>
      <protection locked="0"/>
    </xf>
    <xf numFmtId="0" fontId="18" fillId="10" borderId="27" xfId="0" applyFont="1" applyFill="1" applyBorder="1" applyAlignment="1" applyProtection="1">
      <alignment horizontal="center" vertical="center" shrinkToFit="1"/>
      <protection locked="0"/>
    </xf>
    <xf numFmtId="0" fontId="18" fillId="10" borderId="110" xfId="0" applyFont="1" applyFill="1" applyBorder="1" applyAlignment="1" applyProtection="1">
      <alignment horizontal="center" vertical="center" shrinkToFit="1"/>
      <protection locked="0"/>
    </xf>
    <xf numFmtId="0" fontId="18" fillId="10" borderId="30" xfId="0" applyFont="1" applyFill="1" applyBorder="1" applyAlignment="1" applyProtection="1">
      <alignment horizontal="center" vertical="center" shrinkToFit="1"/>
      <protection locked="0"/>
    </xf>
    <xf numFmtId="0" fontId="18" fillId="10" borderId="28" xfId="0" applyFont="1" applyFill="1" applyBorder="1" applyAlignment="1" applyProtection="1">
      <alignment horizontal="center" vertical="center" shrinkToFit="1"/>
      <protection locked="0"/>
    </xf>
    <xf numFmtId="0" fontId="32" fillId="4" borderId="26" xfId="0" applyFont="1" applyFill="1" applyBorder="1" applyAlignment="1" applyProtection="1">
      <alignment horizontal="center" vertical="center" shrinkToFit="1"/>
      <protection locked="0"/>
    </xf>
    <xf numFmtId="0" fontId="32" fillId="4" borderId="32" xfId="0" applyFont="1" applyFill="1" applyBorder="1" applyAlignment="1" applyProtection="1">
      <alignment horizontal="center" vertical="center" shrinkToFit="1"/>
      <protection locked="0"/>
    </xf>
    <xf numFmtId="0" fontId="32" fillId="4" borderId="27" xfId="0" applyFont="1" applyFill="1" applyBorder="1" applyAlignment="1" applyProtection="1">
      <alignment horizontal="center" vertical="center" shrinkToFit="1"/>
      <protection locked="0"/>
    </xf>
    <xf numFmtId="0" fontId="32" fillId="4" borderId="31" xfId="0" applyFont="1" applyFill="1" applyBorder="1" applyAlignment="1" applyProtection="1">
      <alignment horizontal="center" vertical="center" shrinkToFit="1"/>
      <protection locked="0"/>
    </xf>
    <xf numFmtId="0" fontId="32" fillId="4" borderId="0" xfId="0" applyFont="1" applyFill="1" applyAlignment="1" applyProtection="1">
      <alignment horizontal="center" vertical="center" shrinkToFit="1"/>
      <protection locked="0"/>
    </xf>
    <xf numFmtId="0" fontId="32" fillId="4" borderId="29" xfId="0" applyFont="1" applyFill="1" applyBorder="1" applyAlignment="1" applyProtection="1">
      <alignment horizontal="center" vertical="center" shrinkToFit="1"/>
      <protection locked="0"/>
    </xf>
    <xf numFmtId="0" fontId="32" fillId="4" borderId="33" xfId="0" applyFont="1" applyFill="1" applyBorder="1" applyAlignment="1" applyProtection="1">
      <alignment horizontal="center" vertical="center" shrinkToFit="1"/>
      <protection locked="0"/>
    </xf>
    <xf numFmtId="0" fontId="32" fillId="4" borderId="30" xfId="0" applyFont="1" applyFill="1" applyBorder="1" applyAlignment="1" applyProtection="1">
      <alignment horizontal="center" vertical="center" shrinkToFit="1"/>
      <protection locked="0"/>
    </xf>
    <xf numFmtId="0" fontId="32" fillId="4" borderId="28" xfId="0" applyFont="1" applyFill="1" applyBorder="1" applyAlignment="1" applyProtection="1">
      <alignment horizontal="center" vertical="center" shrinkToFit="1"/>
      <protection locked="0"/>
    </xf>
    <xf numFmtId="14" fontId="12" fillId="10" borderId="0" xfId="0" applyNumberFormat="1" applyFont="1" applyFill="1" applyAlignment="1" applyProtection="1">
      <alignment horizontal="center" vertical="center" shrinkToFit="1"/>
      <protection locked="0"/>
    </xf>
    <xf numFmtId="0" fontId="20" fillId="4" borderId="14" xfId="0" applyFont="1" applyFill="1" applyBorder="1" applyAlignment="1" applyProtection="1">
      <alignment horizontal="center" vertical="center" shrinkToFit="1"/>
      <protection locked="0"/>
    </xf>
    <xf numFmtId="0" fontId="20" fillId="4" borderId="17" xfId="0" applyFont="1" applyFill="1" applyBorder="1" applyAlignment="1" applyProtection="1">
      <alignment horizontal="center" vertical="center" shrinkToFit="1"/>
      <protection locked="0"/>
    </xf>
    <xf numFmtId="0" fontId="20" fillId="4" borderId="15"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15" xfId="0" applyFont="1" applyFill="1" applyBorder="1" applyAlignment="1" applyProtection="1">
      <alignment horizontal="left" vertical="center"/>
      <protection locked="0"/>
    </xf>
    <xf numFmtId="0" fontId="20" fillId="4" borderId="16" xfId="0" applyFont="1" applyFill="1" applyBorder="1" applyAlignment="1" applyProtection="1">
      <alignment horizontal="left"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18" fillId="10" borderId="31" xfId="0" applyFont="1" applyFill="1" applyBorder="1" applyAlignment="1" applyProtection="1">
      <alignment horizontal="center" vertical="center" shrinkToFit="1"/>
      <protection locked="0"/>
    </xf>
    <xf numFmtId="0" fontId="18" fillId="10" borderId="0" xfId="0" applyFont="1" applyFill="1" applyAlignment="1" applyProtection="1">
      <alignment horizontal="center" vertical="center" shrinkToFit="1"/>
      <protection locked="0"/>
    </xf>
    <xf numFmtId="0" fontId="18" fillId="10" borderId="29" xfId="0" applyFont="1" applyFill="1" applyBorder="1" applyAlignment="1" applyProtection="1">
      <alignment horizontal="center" vertical="center" shrinkToFit="1"/>
      <protection locked="0"/>
    </xf>
    <xf numFmtId="0" fontId="18" fillId="10" borderId="33" xfId="0" applyFont="1" applyFill="1" applyBorder="1" applyAlignment="1" applyProtection="1">
      <alignment horizontal="center" vertical="center" shrinkToFit="1"/>
      <protection locked="0"/>
    </xf>
    <xf numFmtId="0" fontId="19" fillId="0" borderId="65"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55" xfId="0" applyFont="1" applyBorder="1" applyAlignment="1" applyProtection="1">
      <alignment horizontal="center" vertical="center" shrinkToFit="1"/>
      <protection locked="0"/>
    </xf>
    <xf numFmtId="0" fontId="19" fillId="0" borderId="48"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19" fillId="0" borderId="96" xfId="0" applyFont="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shrinkToFit="1"/>
      <protection locked="0"/>
    </xf>
    <xf numFmtId="0" fontId="20" fillId="4" borderId="23" xfId="0" applyFont="1" applyFill="1" applyBorder="1" applyAlignment="1" applyProtection="1">
      <alignment horizontal="center" vertical="center" shrinkToFit="1"/>
      <protection locked="0"/>
    </xf>
    <xf numFmtId="0" fontId="20" fillId="4" borderId="24" xfId="0" applyFont="1" applyFill="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protection locked="0"/>
    </xf>
    <xf numFmtId="0" fontId="20" fillId="4" borderId="23" xfId="0" applyFont="1" applyFill="1" applyBorder="1" applyAlignment="1" applyProtection="1">
      <alignment horizontal="center" vertical="center"/>
      <protection locked="0"/>
    </xf>
    <xf numFmtId="0" fontId="20" fillId="4" borderId="24"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20" fillId="4" borderId="17"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178" fontId="18" fillId="10" borderId="6" xfId="0" applyNumberFormat="1" applyFont="1" applyFill="1" applyBorder="1" applyAlignment="1">
      <alignment horizontal="center" vertical="center" shrinkToFit="1"/>
    </xf>
    <xf numFmtId="178" fontId="18" fillId="10" borderId="1" xfId="0" applyNumberFormat="1" applyFont="1" applyFill="1" applyBorder="1" applyAlignment="1">
      <alignment horizontal="center" vertical="center" shrinkToFit="1"/>
    </xf>
    <xf numFmtId="178" fontId="18" fillId="10" borderId="95" xfId="0" applyNumberFormat="1" applyFont="1" applyFill="1" applyBorder="1" applyAlignment="1">
      <alignment horizontal="center" vertical="center" shrinkToFit="1"/>
    </xf>
    <xf numFmtId="178" fontId="18" fillId="10" borderId="7" xfId="0" applyNumberFormat="1" applyFont="1" applyFill="1" applyBorder="1" applyAlignment="1">
      <alignment horizontal="center" vertical="center" shrinkToFit="1"/>
    </xf>
    <xf numFmtId="178" fontId="18" fillId="10" borderId="8" xfId="0" applyNumberFormat="1" applyFont="1" applyFill="1" applyBorder="1" applyAlignment="1">
      <alignment horizontal="center" vertical="center" shrinkToFit="1"/>
    </xf>
    <xf numFmtId="178" fontId="18" fillId="10" borderId="96" xfId="0" applyNumberFormat="1" applyFont="1" applyFill="1" applyBorder="1" applyAlignment="1">
      <alignment horizontal="center" vertical="center" shrinkToFit="1"/>
    </xf>
    <xf numFmtId="178" fontId="27" fillId="10" borderId="24" xfId="0" applyNumberFormat="1" applyFont="1" applyFill="1" applyBorder="1" applyAlignment="1">
      <alignment horizontal="center" vertical="center" shrinkToFit="1"/>
    </xf>
    <xf numFmtId="178" fontId="27" fillId="10" borderId="1" xfId="0" applyNumberFormat="1" applyFont="1" applyFill="1" applyBorder="1" applyAlignment="1">
      <alignment horizontal="center" vertical="center" shrinkToFit="1"/>
    </xf>
    <xf numFmtId="178" fontId="27" fillId="10" borderId="95" xfId="0" applyNumberFormat="1" applyFont="1" applyFill="1" applyBorder="1" applyAlignment="1">
      <alignment horizontal="center" vertical="center" shrinkToFit="1"/>
    </xf>
    <xf numFmtId="178" fontId="27" fillId="10" borderId="48" xfId="0" applyNumberFormat="1" applyFont="1" applyFill="1" applyBorder="1" applyAlignment="1">
      <alignment horizontal="center" vertical="center" shrinkToFit="1"/>
    </xf>
    <xf numFmtId="178" fontId="27" fillId="10" borderId="8" xfId="0" applyNumberFormat="1" applyFont="1" applyFill="1" applyBorder="1" applyAlignment="1">
      <alignment horizontal="center" vertical="center" shrinkToFit="1"/>
    </xf>
    <xf numFmtId="178" fontId="27" fillId="10" borderId="96" xfId="0" applyNumberFormat="1" applyFont="1" applyFill="1" applyBorder="1" applyAlignment="1">
      <alignment horizontal="center" vertical="center" shrinkToFit="1"/>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3" fillId="0" borderId="75" xfId="0" applyFont="1" applyBorder="1" applyAlignment="1">
      <alignment horizontal="center" vertical="center" textRotation="255" shrinkToFit="1"/>
    </xf>
    <xf numFmtId="0" fontId="13" fillId="0" borderId="77" xfId="0" applyFont="1" applyBorder="1" applyAlignment="1">
      <alignment horizontal="center" vertical="center" textRotation="255" shrinkToFit="1"/>
    </xf>
    <xf numFmtId="0" fontId="13" fillId="0" borderId="76" xfId="0" applyFont="1" applyBorder="1" applyAlignment="1">
      <alignment horizontal="center" vertical="center" textRotation="255" shrinkToFit="1"/>
    </xf>
    <xf numFmtId="0" fontId="13" fillId="0" borderId="78" xfId="0" applyFont="1" applyBorder="1" applyAlignment="1">
      <alignment horizontal="center" vertical="center" textRotation="255" shrinkToFit="1"/>
    </xf>
    <xf numFmtId="0" fontId="13" fillId="0" borderId="87" xfId="0" applyFont="1" applyBorder="1" applyAlignment="1">
      <alignment horizontal="center" vertical="center" textRotation="255" shrinkToFit="1"/>
    </xf>
    <xf numFmtId="0" fontId="13" fillId="0" borderId="88" xfId="0" applyFont="1" applyBorder="1" applyAlignment="1">
      <alignment horizontal="center" vertical="center" textRotation="255" shrinkToFit="1"/>
    </xf>
    <xf numFmtId="0" fontId="11" fillId="0" borderId="4" xfId="0" applyFont="1" applyBorder="1" applyAlignment="1" applyProtection="1">
      <alignment horizontal="center" vertical="center" shrinkToFit="1"/>
      <protection locked="0"/>
    </xf>
    <xf numFmtId="0" fontId="11" fillId="0" borderId="65"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48"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178" fontId="13" fillId="0" borderId="90" xfId="2" applyNumberFormat="1" applyFont="1" applyBorder="1" applyAlignment="1" applyProtection="1">
      <alignment horizontal="center" vertical="center" shrinkToFit="1"/>
    </xf>
    <xf numFmtId="178" fontId="13" fillId="0" borderId="82" xfId="2" applyNumberFormat="1" applyFont="1" applyBorder="1" applyAlignment="1" applyProtection="1">
      <alignment horizontal="center" vertical="center" shrinkToFit="1"/>
    </xf>
    <xf numFmtId="0" fontId="25" fillId="0" borderId="2" xfId="0" applyFont="1" applyBorder="1" applyAlignment="1" applyProtection="1">
      <alignment horizontal="center" vertical="center" textRotation="255" shrinkToFit="1"/>
      <protection locked="0"/>
    </xf>
    <xf numFmtId="0" fontId="13" fillId="0" borderId="3" xfId="0" applyFont="1" applyBorder="1" applyAlignment="1" applyProtection="1">
      <alignment horizontal="center" vertical="center" textRotation="255" shrinkToFit="1"/>
      <protection locked="0"/>
    </xf>
    <xf numFmtId="178" fontId="13" fillId="0" borderId="81" xfId="2" applyNumberFormat="1" applyFont="1" applyBorder="1" applyAlignment="1" applyProtection="1">
      <alignment horizontal="center" vertical="center" shrinkToFit="1"/>
    </xf>
    <xf numFmtId="0" fontId="13" fillId="0" borderId="47" xfId="0" applyFont="1" applyBorder="1" applyAlignment="1" applyProtection="1">
      <alignment horizontal="center" vertical="center" textRotation="255" shrinkToFit="1"/>
      <protection locked="0"/>
    </xf>
    <xf numFmtId="0" fontId="13" fillId="0" borderId="44" xfId="0" applyFont="1" applyBorder="1" applyAlignment="1" applyProtection="1">
      <alignment horizontal="center" vertical="center" textRotation="255" shrinkToFit="1"/>
      <protection locked="0"/>
    </xf>
    <xf numFmtId="0" fontId="13" fillId="0" borderId="49" xfId="0" applyFont="1" applyBorder="1" applyAlignment="1" applyProtection="1">
      <alignment horizontal="center" vertical="center" textRotation="255" shrinkToFit="1"/>
      <protection locked="0"/>
    </xf>
    <xf numFmtId="0" fontId="11" fillId="0" borderId="69"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textRotation="255" shrinkToFit="1"/>
      <protection locked="0"/>
    </xf>
    <xf numFmtId="0" fontId="11" fillId="0" borderId="24" xfId="0" applyFont="1" applyBorder="1" applyAlignment="1" applyProtection="1">
      <alignment horizontal="center" vertical="center" textRotation="255" shrinkToFit="1"/>
      <protection locked="0"/>
    </xf>
    <xf numFmtId="178" fontId="13" fillId="0" borderId="47" xfId="0" applyNumberFormat="1"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2" xfId="0" applyFont="1" applyBorder="1" applyAlignment="1" applyProtection="1">
      <alignment horizontal="center" vertical="center" textRotation="255" shrinkToFit="1"/>
      <protection locked="0"/>
    </xf>
    <xf numFmtId="0" fontId="13" fillId="0" borderId="56" xfId="0" applyFont="1" applyBorder="1" applyAlignment="1" applyProtection="1">
      <alignment horizontal="center" vertical="center" textRotation="255" shrinkToFit="1"/>
      <protection locked="0"/>
    </xf>
    <xf numFmtId="178" fontId="13" fillId="0" borderId="85" xfId="2" applyNumberFormat="1" applyFont="1" applyBorder="1" applyAlignment="1" applyProtection="1">
      <alignment horizontal="center" vertical="center" shrinkToFit="1"/>
    </xf>
    <xf numFmtId="178" fontId="13" fillId="0" borderId="86" xfId="2" applyNumberFormat="1" applyFont="1" applyBorder="1" applyAlignment="1" applyProtection="1">
      <alignment horizontal="center" vertical="center" shrinkToFit="1"/>
    </xf>
    <xf numFmtId="178" fontId="13" fillId="0" borderId="92" xfId="2" applyNumberFormat="1" applyFont="1" applyBorder="1" applyAlignment="1" applyProtection="1">
      <alignment horizontal="center" vertical="center" shrinkToFit="1"/>
    </xf>
    <xf numFmtId="178" fontId="13" fillId="0" borderId="44" xfId="0" applyNumberFormat="1" applyFont="1" applyBorder="1" applyAlignment="1">
      <alignment horizontal="center" vertical="center" shrinkToFit="1"/>
    </xf>
    <xf numFmtId="178" fontId="13" fillId="0" borderId="45" xfId="0" applyNumberFormat="1" applyFont="1" applyBorder="1" applyAlignment="1">
      <alignment horizontal="center" vertical="center" shrinkToFit="1"/>
    </xf>
    <xf numFmtId="0" fontId="13" fillId="0" borderId="9" xfId="0" applyFont="1" applyBorder="1" applyAlignment="1" applyProtection="1">
      <alignment horizontal="center" vertical="center" textRotation="255" shrinkToFit="1"/>
      <protection locked="0"/>
    </xf>
    <xf numFmtId="0" fontId="11" fillId="0" borderId="97"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0" fontId="21" fillId="0" borderId="54" xfId="0" applyFont="1" applyBorder="1" applyAlignment="1">
      <alignment horizontal="center" vertical="center" textRotation="255" shrinkToFit="1"/>
    </xf>
    <xf numFmtId="0" fontId="21" fillId="0" borderId="44" xfId="0" applyFont="1" applyBorder="1" applyAlignment="1">
      <alignment horizontal="center" vertical="center" textRotation="255" shrinkToFit="1"/>
    </xf>
    <xf numFmtId="0" fontId="24" fillId="0" borderId="10" xfId="0" applyFont="1" applyBorder="1" applyAlignment="1" applyProtection="1">
      <alignment horizontal="center" vertical="center" shrinkToFit="1"/>
      <protection locked="0"/>
    </xf>
    <xf numFmtId="0" fontId="24" fillId="0" borderId="38"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39" xfId="0" applyFont="1" applyBorder="1" applyAlignment="1" applyProtection="1">
      <alignment horizontal="center" vertical="center" shrinkToFit="1"/>
      <protection locked="0"/>
    </xf>
    <xf numFmtId="0" fontId="13" fillId="4" borderId="100" xfId="0" applyFont="1" applyFill="1" applyBorder="1" applyAlignment="1" applyProtection="1">
      <alignment horizontal="right" vertical="center" shrinkToFit="1"/>
      <protection locked="0"/>
    </xf>
    <xf numFmtId="0" fontId="13" fillId="4" borderId="101" xfId="0" applyFont="1" applyFill="1" applyBorder="1" applyAlignment="1" applyProtection="1">
      <alignment horizontal="right" vertical="center" shrinkToFit="1"/>
      <protection locked="0"/>
    </xf>
    <xf numFmtId="0" fontId="24" fillId="0" borderId="103" xfId="0" applyFont="1" applyBorder="1" applyAlignment="1" applyProtection="1">
      <alignment horizontal="center" vertical="center" shrinkToFit="1"/>
      <protection locked="0"/>
    </xf>
    <xf numFmtId="0" fontId="24" fillId="0" borderId="100" xfId="0" applyFont="1" applyBorder="1" applyAlignment="1" applyProtection="1">
      <alignment horizontal="center" vertical="center" shrinkToFit="1"/>
      <protection locked="0"/>
    </xf>
    <xf numFmtId="0" fontId="24" fillId="0" borderId="101" xfId="0" applyFont="1" applyBorder="1" applyAlignment="1" applyProtection="1">
      <alignment horizontal="center" vertical="center" shrinkToFit="1"/>
      <protection locked="0"/>
    </xf>
    <xf numFmtId="0" fontId="27" fillId="0" borderId="103" xfId="0" applyFont="1" applyBorder="1" applyAlignment="1" applyProtection="1">
      <alignment horizontal="center" vertical="center" shrinkToFit="1"/>
      <protection locked="0"/>
    </xf>
    <xf numFmtId="0" fontId="27" fillId="0" borderId="100" xfId="0" applyFont="1" applyBorder="1" applyAlignment="1" applyProtection="1">
      <alignment horizontal="center" vertical="center" shrinkToFit="1"/>
      <protection locked="0"/>
    </xf>
    <xf numFmtId="0" fontId="27" fillId="0" borderId="93" xfId="0" applyFont="1" applyBorder="1" applyAlignment="1" applyProtection="1">
      <alignment horizontal="center" vertical="center" shrinkToFit="1"/>
      <protection locked="0"/>
    </xf>
    <xf numFmtId="0" fontId="18" fillId="0" borderId="107"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98" xfId="0" applyFont="1" applyBorder="1" applyAlignment="1" applyProtection="1">
      <alignment horizontal="center" vertical="center" shrinkToFit="1"/>
      <protection locked="0"/>
    </xf>
    <xf numFmtId="0" fontId="27" fillId="0" borderId="107" xfId="0" applyFont="1" applyBorder="1" applyAlignment="1" applyProtection="1">
      <alignment horizontal="center" vertical="center" shrinkToFit="1"/>
      <protection locked="0"/>
    </xf>
    <xf numFmtId="0" fontId="27" fillId="0" borderId="30"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0" fontId="24" fillId="0" borderId="69" xfId="0" applyFont="1" applyBorder="1" applyAlignment="1" applyProtection="1">
      <alignment horizontal="center" vertical="center" shrinkToFit="1"/>
      <protection locked="0"/>
    </xf>
    <xf numFmtId="0" fontId="24" fillId="0" borderId="73" xfId="0" applyFont="1" applyBorder="1" applyAlignment="1" applyProtection="1">
      <alignment horizontal="center" vertical="center" shrinkToFit="1"/>
      <protection locked="0"/>
    </xf>
    <xf numFmtId="0" fontId="24" fillId="0" borderId="70" xfId="0" applyFont="1" applyBorder="1" applyAlignment="1" applyProtection="1">
      <alignment horizontal="center" vertical="center" shrinkToFit="1"/>
      <protection locked="0"/>
    </xf>
    <xf numFmtId="0" fontId="27" fillId="0" borderId="69" xfId="0" applyFont="1" applyBorder="1" applyAlignment="1" applyProtection="1">
      <alignment horizontal="center" vertical="center" shrinkToFit="1"/>
      <protection locked="0"/>
    </xf>
    <xf numFmtId="0" fontId="27" fillId="0" borderId="73" xfId="0" applyFont="1" applyBorder="1" applyAlignment="1" applyProtection="1">
      <alignment horizontal="center" vertical="center" shrinkToFit="1"/>
      <protection locked="0"/>
    </xf>
    <xf numFmtId="0" fontId="27" fillId="0" borderId="105" xfId="0" applyFont="1" applyBorder="1" applyAlignment="1" applyProtection="1">
      <alignment horizontal="center" vertical="center" shrinkToFit="1"/>
      <protection locked="0"/>
    </xf>
    <xf numFmtId="0" fontId="11" fillId="4" borderId="59" xfId="0" applyFont="1" applyFill="1" applyBorder="1" applyAlignment="1" applyProtection="1">
      <alignment horizontal="center" vertical="center" shrinkToFit="1"/>
      <protection locked="0"/>
    </xf>
    <xf numFmtId="0" fontId="11" fillId="4" borderId="60" xfId="0" applyFont="1" applyFill="1" applyBorder="1" applyAlignment="1" applyProtection="1">
      <alignment horizontal="center" vertical="center" shrinkToFit="1"/>
      <protection locked="0"/>
    </xf>
    <xf numFmtId="0" fontId="13" fillId="4" borderId="60" xfId="0" applyFont="1" applyFill="1" applyBorder="1" applyAlignment="1" applyProtection="1">
      <alignment horizontal="center" vertical="center" shrinkToFit="1"/>
      <protection locked="0"/>
    </xf>
    <xf numFmtId="0" fontId="13" fillId="4" borderId="61" xfId="0" applyFont="1" applyFill="1" applyBorder="1" applyAlignment="1" applyProtection="1">
      <alignment horizontal="center" vertical="center" shrinkToFit="1"/>
      <protection locked="0"/>
    </xf>
    <xf numFmtId="181" fontId="24" fillId="0" borderId="104" xfId="0" applyNumberFormat="1" applyFont="1" applyBorder="1" applyAlignment="1" applyProtection="1">
      <alignment horizontal="center" vertical="center" shrinkToFit="1"/>
      <protection locked="0"/>
    </xf>
    <xf numFmtId="181" fontId="24" fillId="0" borderId="60" xfId="0" applyNumberFormat="1" applyFont="1" applyBorder="1" applyAlignment="1" applyProtection="1">
      <alignment horizontal="center" vertical="center" shrinkToFit="1"/>
      <protection locked="0"/>
    </xf>
    <xf numFmtId="181" fontId="24" fillId="0" borderId="61" xfId="0" applyNumberFormat="1" applyFont="1" applyBorder="1" applyAlignment="1" applyProtection="1">
      <alignment horizontal="center" vertical="center" shrinkToFit="1"/>
      <protection locked="0"/>
    </xf>
    <xf numFmtId="181" fontId="27" fillId="0" borderId="104" xfId="0" applyNumberFormat="1" applyFont="1" applyBorder="1" applyAlignment="1" applyProtection="1">
      <alignment horizontal="center" vertical="center" shrinkToFit="1"/>
      <protection locked="0"/>
    </xf>
    <xf numFmtId="181" fontId="27" fillId="0" borderId="60" xfId="0" applyNumberFormat="1" applyFont="1" applyBorder="1" applyAlignment="1" applyProtection="1">
      <alignment horizontal="center" vertical="center" shrinkToFit="1"/>
      <protection locked="0"/>
    </xf>
    <xf numFmtId="181" fontId="27" fillId="0" borderId="94" xfId="0" applyNumberFormat="1" applyFont="1" applyBorder="1" applyAlignment="1" applyProtection="1">
      <alignment horizontal="center" vertical="center" shrinkToFit="1"/>
      <protection locked="0"/>
    </xf>
    <xf numFmtId="0" fontId="23" fillId="0" borderId="59" xfId="0" applyFont="1" applyBorder="1" applyAlignment="1" applyProtection="1">
      <alignment horizontal="center" vertical="center" shrinkToFit="1"/>
      <protection locked="0"/>
    </xf>
    <xf numFmtId="0" fontId="23" fillId="0" borderId="60"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0" borderId="61" xfId="0" applyFont="1" applyBorder="1" applyAlignment="1" applyProtection="1">
      <alignment horizontal="center" vertical="center" shrinkToFit="1"/>
      <protection locked="0"/>
    </xf>
    <xf numFmtId="0" fontId="13" fillId="4" borderId="73" xfId="0" applyFont="1" applyFill="1" applyBorder="1" applyAlignment="1" applyProtection="1">
      <alignment horizontal="right" vertical="center" shrinkToFit="1"/>
      <protection locked="0"/>
    </xf>
    <xf numFmtId="0" fontId="13" fillId="4" borderId="70" xfId="0" applyFont="1" applyFill="1" applyBorder="1" applyAlignment="1" applyProtection="1">
      <alignment horizontal="right" vertical="center" shrinkToFit="1"/>
      <protection locked="0"/>
    </xf>
    <xf numFmtId="0" fontId="27" fillId="0" borderId="26" xfId="0" applyFont="1" applyBorder="1" applyAlignment="1" applyProtection="1">
      <alignment horizontal="center" wrapText="1" shrinkToFit="1"/>
      <protection locked="0"/>
    </xf>
    <xf numFmtId="0" fontId="27" fillId="0" borderId="32" xfId="0" applyFont="1" applyBorder="1" applyAlignment="1" applyProtection="1">
      <alignment horizontal="center" wrapText="1" shrinkToFit="1"/>
      <protection locked="0"/>
    </xf>
    <xf numFmtId="0" fontId="27" fillId="0" borderId="99" xfId="0" applyFont="1" applyBorder="1" applyAlignment="1" applyProtection="1">
      <alignment horizontal="center" wrapText="1" shrinkToFit="1"/>
      <protection locked="0"/>
    </xf>
    <xf numFmtId="178" fontId="18" fillId="0" borderId="106" xfId="2" applyNumberFormat="1" applyFont="1" applyFill="1" applyBorder="1" applyAlignment="1" applyProtection="1">
      <alignment horizontal="center" shrinkToFit="1"/>
      <protection locked="0"/>
    </xf>
    <xf numFmtId="178" fontId="18" fillId="0" borderId="32" xfId="2" applyNumberFormat="1" applyFont="1" applyFill="1" applyBorder="1" applyAlignment="1" applyProtection="1">
      <alignment horizontal="center" shrinkToFit="1"/>
      <protection locked="0"/>
    </xf>
    <xf numFmtId="178" fontId="18" fillId="0" borderId="99" xfId="2" applyNumberFormat="1" applyFont="1" applyFill="1" applyBorder="1" applyAlignment="1" applyProtection="1">
      <alignment horizontal="center" shrinkToFit="1"/>
      <protection locked="0"/>
    </xf>
    <xf numFmtId="178" fontId="18" fillId="0" borderId="17" xfId="2" applyNumberFormat="1" applyFont="1" applyFill="1" applyBorder="1" applyAlignment="1" applyProtection="1">
      <alignment horizontal="center" shrinkToFit="1"/>
      <protection locked="0"/>
    </xf>
    <xf numFmtId="178" fontId="18" fillId="0" borderId="0" xfId="2" applyNumberFormat="1" applyFont="1" applyFill="1" applyBorder="1" applyAlignment="1" applyProtection="1">
      <alignment horizontal="center" shrinkToFit="1"/>
      <protection locked="0"/>
    </xf>
    <xf numFmtId="178" fontId="18" fillId="0" borderId="18" xfId="2" applyNumberFormat="1" applyFont="1" applyFill="1" applyBorder="1" applyAlignment="1" applyProtection="1">
      <alignment horizontal="center" shrinkToFit="1"/>
      <protection locked="0"/>
    </xf>
    <xf numFmtId="178" fontId="27" fillId="0" borderId="106" xfId="2" applyNumberFormat="1" applyFont="1" applyFill="1" applyBorder="1" applyAlignment="1" applyProtection="1">
      <alignment horizontal="center" shrinkToFit="1"/>
      <protection locked="0"/>
    </xf>
    <xf numFmtId="178" fontId="27" fillId="0" borderId="32" xfId="2" applyNumberFormat="1" applyFont="1" applyFill="1" applyBorder="1" applyAlignment="1" applyProtection="1">
      <alignment horizontal="center" shrinkToFit="1"/>
      <protection locked="0"/>
    </xf>
    <xf numFmtId="178" fontId="27" fillId="0" borderId="27" xfId="2" applyNumberFormat="1" applyFont="1" applyFill="1" applyBorder="1" applyAlignment="1" applyProtection="1">
      <alignment horizontal="center" shrinkToFit="1"/>
      <protection locked="0"/>
    </xf>
    <xf numFmtId="178" fontId="27" fillId="0" borderId="17" xfId="2" applyNumberFormat="1" applyFont="1" applyFill="1" applyBorder="1" applyAlignment="1" applyProtection="1">
      <alignment horizontal="center" shrinkToFit="1"/>
      <protection locked="0"/>
    </xf>
    <xf numFmtId="178" fontId="27" fillId="0" borderId="0" xfId="2" applyNumberFormat="1" applyFont="1" applyFill="1" applyBorder="1" applyAlignment="1" applyProtection="1">
      <alignment horizontal="center" shrinkToFit="1"/>
      <protection locked="0"/>
    </xf>
    <xf numFmtId="178" fontId="27" fillId="0" borderId="29" xfId="2" applyNumberFormat="1" applyFont="1" applyFill="1" applyBorder="1" applyAlignment="1" applyProtection="1">
      <alignment horizontal="center" shrinkToFit="1"/>
      <protection locked="0"/>
    </xf>
    <xf numFmtId="0" fontId="27" fillId="0" borderId="0" xfId="0" applyFont="1" applyAlignment="1" applyProtection="1">
      <alignment horizontal="center" wrapText="1" shrinkToFit="1"/>
      <protection locked="0"/>
    </xf>
    <xf numFmtId="0" fontId="27" fillId="0" borderId="33" xfId="0" applyFont="1" applyBorder="1" applyAlignment="1" applyProtection="1">
      <alignment horizontal="center" vertical="center" wrapText="1" shrinkToFit="1"/>
      <protection locked="0"/>
    </xf>
    <xf numFmtId="0" fontId="27" fillId="0" borderId="30" xfId="0" applyFont="1" applyBorder="1" applyAlignment="1" applyProtection="1">
      <alignment horizontal="center" vertical="center" wrapText="1" shrinkToFit="1"/>
      <protection locked="0"/>
    </xf>
    <xf numFmtId="0" fontId="27" fillId="0" borderId="98" xfId="0" applyFont="1" applyBorder="1" applyAlignment="1" applyProtection="1">
      <alignment horizontal="center" vertical="center" wrapText="1" shrinkToFit="1"/>
      <protection locked="0"/>
    </xf>
    <xf numFmtId="178" fontId="18" fillId="0" borderId="106" xfId="0" applyNumberFormat="1" applyFont="1" applyBorder="1" applyAlignment="1" applyProtection="1">
      <alignment horizontal="center" vertical="center" shrinkToFit="1"/>
      <protection locked="0"/>
    </xf>
    <xf numFmtId="178" fontId="18" fillId="0" borderId="99" xfId="0" applyNumberFormat="1" applyFont="1" applyBorder="1" applyAlignment="1" applyProtection="1">
      <alignment horizontal="center" vertical="center" shrinkToFit="1"/>
      <protection locked="0"/>
    </xf>
    <xf numFmtId="178" fontId="18" fillId="0" borderId="107" xfId="0" applyNumberFormat="1" applyFont="1" applyBorder="1" applyAlignment="1" applyProtection="1">
      <alignment horizontal="center" vertical="center" shrinkToFit="1"/>
      <protection locked="0"/>
    </xf>
    <xf numFmtId="178" fontId="18" fillId="0" borderId="98" xfId="0" applyNumberFormat="1" applyFont="1" applyBorder="1" applyAlignment="1" applyProtection="1">
      <alignment horizontal="center" vertical="center" shrinkToFit="1"/>
      <protection locked="0"/>
    </xf>
    <xf numFmtId="178" fontId="18" fillId="0" borderId="32" xfId="0" applyNumberFormat="1" applyFont="1" applyBorder="1" applyAlignment="1" applyProtection="1">
      <alignment horizontal="center" vertical="center" shrinkToFit="1"/>
      <protection locked="0"/>
    </xf>
    <xf numFmtId="178" fontId="18" fillId="0" borderId="27" xfId="0" applyNumberFormat="1" applyFont="1" applyBorder="1" applyAlignment="1" applyProtection="1">
      <alignment horizontal="center" vertical="center" shrinkToFit="1"/>
      <protection locked="0"/>
    </xf>
    <xf numFmtId="178" fontId="18" fillId="0" borderId="30" xfId="0" applyNumberFormat="1" applyFont="1" applyBorder="1" applyAlignment="1" applyProtection="1">
      <alignment horizontal="center" vertical="center" shrinkToFit="1"/>
      <protection locked="0"/>
    </xf>
    <xf numFmtId="178" fontId="18" fillId="0" borderId="28" xfId="0" applyNumberFormat="1" applyFont="1" applyBorder="1" applyAlignment="1" applyProtection="1">
      <alignment horizontal="center" vertical="center" shrinkToFit="1"/>
      <protection locked="0"/>
    </xf>
    <xf numFmtId="176" fontId="31" fillId="0" borderId="30" xfId="0" applyNumberFormat="1"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cellXfs>
  <cellStyles count="3">
    <cellStyle name="パーセント" xfId="2" builtinId="5"/>
    <cellStyle name="標準" xfId="0" builtinId="0"/>
    <cellStyle name="標準 2" xfId="1" xr:uid="{00000000-0005-0000-0000-000002000000}"/>
  </cellStyles>
  <dxfs count="272">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bgColor rgb="FFFF0000"/>
        </patternFill>
      </fill>
    </dxf>
    <dxf>
      <font>
        <color theme="0"/>
      </font>
      <fill>
        <patternFill>
          <bgColor theme="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ill>
        <patternFill>
          <bgColor rgb="FFFFEB9C"/>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361479" y="2772309"/>
          <a:ext cx="7859485" cy="61439798"/>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424794" y="3157107"/>
          <a:ext cx="5544980" cy="6139517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73286" y="65014930"/>
          <a:ext cx="17079357" cy="14460679"/>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49134</xdr:colOff>
      <xdr:row>4</xdr:row>
      <xdr:rowOff>87923</xdr:rowOff>
    </xdr:from>
    <xdr:to>
      <xdr:col>12</xdr:col>
      <xdr:colOff>60340</xdr:colOff>
      <xdr:row>24</xdr:row>
      <xdr:rowOff>119466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1552"/>
        <a:stretch/>
      </xdr:blipFill>
      <xdr:spPr>
        <a:xfrm>
          <a:off x="49134" y="1055077"/>
          <a:ext cx="8275975" cy="4867312"/>
        </a:xfrm>
        <a:prstGeom prst="rect">
          <a:avLst/>
        </a:prstGeom>
      </xdr:spPr>
    </xdr:pic>
    <xdr:clientData/>
  </xdr:twoCellAnchor>
  <xdr:twoCellAnchor>
    <xdr:from>
      <xdr:col>3</xdr:col>
      <xdr:colOff>364572</xdr:colOff>
      <xdr:row>5</xdr:row>
      <xdr:rowOff>42914</xdr:rowOff>
    </xdr:from>
    <xdr:to>
      <xdr:col>3</xdr:col>
      <xdr:colOff>487300</xdr:colOff>
      <xdr:row>5</xdr:row>
      <xdr:rowOff>161636</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30764" y="1977222"/>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377849</xdr:colOff>
      <xdr:row>5</xdr:row>
      <xdr:rowOff>77118</xdr:rowOff>
    </xdr:from>
    <xdr:to>
      <xdr:col>5</xdr:col>
      <xdr:colOff>500577</xdr:colOff>
      <xdr:row>5</xdr:row>
      <xdr:rowOff>186314</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21503" y="2011426"/>
          <a:ext cx="122728" cy="109196"/>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7327</xdr:colOff>
      <xdr:row>3</xdr:row>
      <xdr:rowOff>7327</xdr:rowOff>
    </xdr:from>
    <xdr:to>
      <xdr:col>5</xdr:col>
      <xdr:colOff>395822</xdr:colOff>
      <xdr:row>5</xdr:row>
      <xdr:rowOff>93109</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0981" y="732692"/>
          <a:ext cx="388495" cy="1294725"/>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477795</xdr:colOff>
      <xdr:row>3</xdr:row>
      <xdr:rowOff>21981</xdr:rowOff>
    </xdr:from>
    <xdr:to>
      <xdr:col>5</xdr:col>
      <xdr:colOff>21981</xdr:colOff>
      <xdr:row>5</xdr:row>
      <xdr:rowOff>82281</xdr:rowOff>
    </xdr:to>
    <xdr:cxnSp macro="">
      <xdr:nvCxnSpPr>
        <xdr:cNvPr id="49" name="直線コネクタ 48">
          <a:extLst>
            <a:ext uri="{FF2B5EF4-FFF2-40B4-BE49-F238E27FC236}">
              <a16:creationId xmlns:a16="http://schemas.microsoft.com/office/drawing/2014/main" id="{98E748AE-CC08-43E2-8F0A-148C410CB653}"/>
            </a:ext>
          </a:extLst>
        </xdr:cNvPr>
        <xdr:cNvCxnSpPr/>
      </xdr:nvCxnSpPr>
      <xdr:spPr>
        <a:xfrm flipV="1">
          <a:off x="2543987" y="747346"/>
          <a:ext cx="921648" cy="126924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1</xdr:col>
      <xdr:colOff>234264</xdr:colOff>
      <xdr:row>15</xdr:row>
      <xdr:rowOff>75325</xdr:rowOff>
    </xdr:from>
    <xdr:to>
      <xdr:col>6</xdr:col>
      <xdr:colOff>333471</xdr:colOff>
      <xdr:row>17</xdr:row>
      <xdr:rowOff>47625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0064" y="10790950"/>
          <a:ext cx="3528207" cy="448550"/>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a:p>
          <a:r>
            <a:rPr kumimoji="1" lang="ja-JP" altLang="en-US" sz="800">
              <a:solidFill>
                <a:schemeClr val="bg1"/>
              </a:solidFill>
            </a:rPr>
            <a:t>なお、計画の欄は、原則、記入不要です。</a:t>
          </a:r>
          <a:endParaRPr kumimoji="1" lang="en-US" altLang="ja-JP" sz="800">
            <a:solidFill>
              <a:schemeClr val="bg1"/>
            </a:solidFill>
          </a:endParaRPr>
        </a:p>
      </xdr:txBody>
    </xdr:sp>
    <xdr:clientData/>
  </xdr:twoCellAnchor>
  <xdr:twoCellAnchor>
    <xdr:from>
      <xdr:col>5</xdr:col>
      <xdr:colOff>358037</xdr:colOff>
      <xdr:row>20</xdr:row>
      <xdr:rowOff>161018</xdr:rowOff>
    </xdr:from>
    <xdr:to>
      <xdr:col>5</xdr:col>
      <xdr:colOff>480765</xdr:colOff>
      <xdr:row>21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xdr:row>
      <xdr:rowOff>70896</xdr:rowOff>
    </xdr:from>
    <xdr:to>
      <xdr:col>5</xdr:col>
      <xdr:colOff>410867</xdr:colOff>
      <xdr:row>20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212480</xdr:colOff>
      <xdr:row>16</xdr:row>
      <xdr:rowOff>200024</xdr:rowOff>
    </xdr:from>
    <xdr:to>
      <xdr:col>9</xdr:col>
      <xdr:colOff>582649</xdr:colOff>
      <xdr:row>23</xdr:row>
      <xdr:rowOff>235505</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901211" y="4068639"/>
          <a:ext cx="5880015" cy="17280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405265</xdr:colOff>
      <xdr:row>2</xdr:row>
      <xdr:rowOff>40501</xdr:rowOff>
    </xdr:from>
    <xdr:to>
      <xdr:col>15</xdr:col>
      <xdr:colOff>312713</xdr:colOff>
      <xdr:row>3</xdr:row>
      <xdr:rowOff>90853</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670034" y="524078"/>
          <a:ext cx="1973641" cy="29214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562468</xdr:colOff>
      <xdr:row>3</xdr:row>
      <xdr:rowOff>73270</xdr:rowOff>
    </xdr:from>
    <xdr:to>
      <xdr:col>12</xdr:col>
      <xdr:colOff>424962</xdr:colOff>
      <xdr:row>5</xdr:row>
      <xdr:rowOff>94504</xdr:rowOff>
    </xdr:to>
    <xdr:cxnSp macro="">
      <xdr:nvCxnSpPr>
        <xdr:cNvPr id="66" name="直線コネクタ 65">
          <a:extLst>
            <a:ext uri="{FF2B5EF4-FFF2-40B4-BE49-F238E27FC236}">
              <a16:creationId xmlns:a16="http://schemas.microsoft.com/office/drawing/2014/main" id="{079217DB-73F3-4792-BC54-A797D7CC1A0F}"/>
            </a:ext>
          </a:extLst>
        </xdr:cNvPr>
        <xdr:cNvCxnSpPr>
          <a:stCxn id="67" idx="7"/>
        </xdr:cNvCxnSpPr>
      </xdr:nvCxnSpPr>
      <xdr:spPr>
        <a:xfrm flipV="1">
          <a:off x="8138506" y="798635"/>
          <a:ext cx="551225" cy="1230177"/>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457713</xdr:colOff>
      <xdr:row>5</xdr:row>
      <xdr:rowOff>77118</xdr:rowOff>
    </xdr:from>
    <xdr:to>
      <xdr:col>11</xdr:col>
      <xdr:colOff>580441</xdr:colOff>
      <xdr:row>5</xdr:row>
      <xdr:rowOff>195839</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8033751" y="2011426"/>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356639</xdr:colOff>
      <xdr:row>5</xdr:row>
      <xdr:rowOff>115488</xdr:rowOff>
    </xdr:from>
    <xdr:to>
      <xdr:col>3</xdr:col>
      <xdr:colOff>501081</xdr:colOff>
      <xdr:row>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23757" y="8351812"/>
          <a:ext cx="828000" cy="20601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424372</xdr:colOff>
      <xdr:row>5</xdr:row>
      <xdr:rowOff>110791</xdr:rowOff>
    </xdr:from>
    <xdr:to>
      <xdr:col>7</xdr:col>
      <xdr:colOff>118584</xdr:colOff>
      <xdr:row>6</xdr:row>
      <xdr:rowOff>81483</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861655" y="8517639"/>
          <a:ext cx="1069125"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8</xdr:row>
      <xdr:rowOff>89374</xdr:rowOff>
    </xdr:from>
    <xdr:to>
      <xdr:col>11</xdr:col>
      <xdr:colOff>574901</xdr:colOff>
      <xdr:row>10</xdr:row>
      <xdr:rowOff>157857</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762048" y="9031668"/>
          <a:ext cx="1332000" cy="539130"/>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617071</xdr:colOff>
      <xdr:row>10</xdr:row>
      <xdr:rowOff>183449</xdr:rowOff>
    </xdr:from>
    <xdr:to>
      <xdr:col>11</xdr:col>
      <xdr:colOff>563217</xdr:colOff>
      <xdr:row>11</xdr:row>
      <xdr:rowOff>152497</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769100" y="9596390"/>
          <a:ext cx="1313264" cy="20437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600232</xdr:colOff>
      <xdr:row>16</xdr:row>
      <xdr:rowOff>200908</xdr:rowOff>
    </xdr:from>
    <xdr:to>
      <xdr:col>10</xdr:col>
      <xdr:colOff>359018</xdr:colOff>
      <xdr:row>23</xdr:row>
      <xdr:rowOff>236389</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798809" y="4069523"/>
          <a:ext cx="447517" cy="172800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373778</xdr:colOff>
      <xdr:row>20</xdr:row>
      <xdr:rowOff>117231</xdr:rowOff>
    </xdr:from>
    <xdr:to>
      <xdr:col>10</xdr:col>
      <xdr:colOff>588065</xdr:colOff>
      <xdr:row>23</xdr:row>
      <xdr:rowOff>231914</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7261086" y="12206654"/>
          <a:ext cx="214287" cy="84004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374132</xdr:colOff>
      <xdr:row>16</xdr:row>
      <xdr:rowOff>197827</xdr:rowOff>
    </xdr:from>
    <xdr:to>
      <xdr:col>10</xdr:col>
      <xdr:colOff>549520</xdr:colOff>
      <xdr:row>20</xdr:row>
      <xdr:rowOff>99391</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7261440" y="4066442"/>
          <a:ext cx="175388" cy="86871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7</xdr:row>
      <xdr:rowOff>6575</xdr:rowOff>
    </xdr:from>
    <xdr:to>
      <xdr:col>7</xdr:col>
      <xdr:colOff>501006</xdr:colOff>
      <xdr:row>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519846</xdr:colOff>
      <xdr:row>8</xdr:row>
      <xdr:rowOff>155115</xdr:rowOff>
    </xdr:from>
    <xdr:to>
      <xdr:col>9</xdr:col>
      <xdr:colOff>642574</xdr:colOff>
      <xdr:row>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718423" y="2089423"/>
          <a:ext cx="122728" cy="11872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8</xdr:row>
      <xdr:rowOff>3296</xdr:rowOff>
    </xdr:from>
    <xdr:to>
      <xdr:col>9</xdr:col>
      <xdr:colOff>537819</xdr:colOff>
      <xdr:row>8</xdr:row>
      <xdr:rowOff>172501</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322121" y="1937604"/>
          <a:ext cx="1414275" cy="169205"/>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8</xdr:row>
      <xdr:rowOff>3297</xdr:rowOff>
    </xdr:from>
    <xdr:to>
      <xdr:col>10</xdr:col>
      <xdr:colOff>373380</xdr:colOff>
      <xdr:row>21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21</xdr:row>
      <xdr:rowOff>50343</xdr:rowOff>
    </xdr:from>
    <xdr:to>
      <xdr:col>10</xdr:col>
      <xdr:colOff>440969</xdr:colOff>
      <xdr:row>21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635780</xdr:colOff>
      <xdr:row>3</xdr:row>
      <xdr:rowOff>160021</xdr:rowOff>
    </xdr:from>
    <xdr:to>
      <xdr:col>2</xdr:col>
      <xdr:colOff>344029</xdr:colOff>
      <xdr:row>6</xdr:row>
      <xdr:rowOff>109182</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24" idx="0"/>
        </xdr:cNvCxnSpPr>
      </xdr:nvCxnSpPr>
      <xdr:spPr>
        <a:xfrm>
          <a:off x="1324511" y="885386"/>
          <a:ext cx="396980" cy="139989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282665</xdr:colOff>
      <xdr:row>6</xdr:row>
      <xdr:rowOff>109182</xdr:rowOff>
    </xdr:from>
    <xdr:to>
      <xdr:col>2</xdr:col>
      <xdr:colOff>405393</xdr:colOff>
      <xdr:row>6</xdr:row>
      <xdr:rowOff>241093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660127" y="2285278"/>
          <a:ext cx="122728" cy="13191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11</xdr:col>
      <xdr:colOff>574901</xdr:colOff>
      <xdr:row>4</xdr:row>
      <xdr:rowOff>136619</xdr:rowOff>
    </xdr:from>
    <xdr:to>
      <xdr:col>13</xdr:col>
      <xdr:colOff>0</xdr:colOff>
      <xdr:row>6</xdr:row>
      <xdr:rowOff>195671</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 idx="3"/>
          <a:endCxn id="95" idx="1"/>
        </xdr:cNvCxnSpPr>
      </xdr:nvCxnSpPr>
      <xdr:spPr>
        <a:xfrm flipV="1">
          <a:off x="8150939" y="1103773"/>
          <a:ext cx="802561" cy="542629"/>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496399</xdr:colOff>
      <xdr:row>6</xdr:row>
      <xdr:rowOff>132217</xdr:rowOff>
    </xdr:from>
    <xdr:to>
      <xdr:col>11</xdr:col>
      <xdr:colOff>619127</xdr:colOff>
      <xdr:row>7</xdr:row>
      <xdr:rowOff>22338</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72437" y="1582948"/>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5</xdr:row>
      <xdr:rowOff>128020</xdr:rowOff>
    </xdr:from>
    <xdr:to>
      <xdr:col>11</xdr:col>
      <xdr:colOff>574901</xdr:colOff>
      <xdr:row>6</xdr:row>
      <xdr:rowOff>103038</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762048" y="8364344"/>
          <a:ext cx="1332000" cy="21034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6</xdr:row>
      <xdr:rowOff>102508</xdr:rowOff>
    </xdr:from>
    <xdr:to>
      <xdr:col>11</xdr:col>
      <xdr:colOff>574901</xdr:colOff>
      <xdr:row>7</xdr:row>
      <xdr:rowOff>47046</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762048" y="8574155"/>
          <a:ext cx="1332000" cy="17986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356639</xdr:colOff>
      <xdr:row>6</xdr:row>
      <xdr:rowOff>90640</xdr:rowOff>
    </xdr:from>
    <xdr:to>
      <xdr:col>3</xdr:col>
      <xdr:colOff>501081</xdr:colOff>
      <xdr:row>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723757" y="8562287"/>
          <a:ext cx="828000" cy="161250"/>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588333</xdr:colOff>
      <xdr:row>10</xdr:row>
      <xdr:rowOff>171206</xdr:rowOff>
    </xdr:from>
    <xdr:to>
      <xdr:col>13</xdr:col>
      <xdr:colOff>82076</xdr:colOff>
      <xdr:row>13</xdr:row>
      <xdr:rowOff>232215</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5"/>
          <a:endCxn id="94" idx="1"/>
        </xdr:cNvCxnSpPr>
      </xdr:nvCxnSpPr>
      <xdr:spPr>
        <a:xfrm>
          <a:off x="8164371" y="2589091"/>
          <a:ext cx="871205" cy="7863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483578</xdr:colOff>
      <xdr:row>10</xdr:row>
      <xdr:rowOff>58614</xdr:rowOff>
    </xdr:from>
    <xdr:to>
      <xdr:col>11</xdr:col>
      <xdr:colOff>606306</xdr:colOff>
      <xdr:row>10</xdr:row>
      <xdr:rowOff>190524</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8059616" y="2476499"/>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12</xdr:row>
      <xdr:rowOff>234479</xdr:rowOff>
    </xdr:from>
    <xdr:to>
      <xdr:col>17</xdr:col>
      <xdr:colOff>132648</xdr:colOff>
      <xdr:row>14</xdr:row>
      <xdr:rowOff>229950</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4"/>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通期の判定は、（参考）通期の休日率から判断し、入力してください。</a:t>
          </a:r>
          <a:endParaRPr kumimoji="1" lang="en-US" altLang="ja-JP" sz="800">
            <a:solidFill>
              <a:schemeClr val="bg1"/>
            </a:solidFill>
          </a:endParaRPr>
        </a:p>
      </xdr:txBody>
    </xdr:sp>
    <xdr:clientData/>
  </xdr:twoCellAnchor>
  <xdr:twoCellAnchor>
    <xdr:from>
      <xdr:col>13</xdr:col>
      <xdr:colOff>0</xdr:colOff>
      <xdr:row>4</xdr:row>
      <xdr:rowOff>0</xdr:rowOff>
    </xdr:from>
    <xdr:to>
      <xdr:col>15</xdr:col>
      <xdr:colOff>678826</xdr:colOff>
      <xdr:row>5</xdr:row>
      <xdr:rowOff>31449</xdr:rowOff>
    </xdr:to>
    <xdr:sp macro="" textlink="">
      <xdr:nvSpPr>
        <xdr:cNvPr id="95" name="テキスト ボックス 94">
          <a:extLst>
            <a:ext uri="{FF2B5EF4-FFF2-40B4-BE49-F238E27FC236}">
              <a16:creationId xmlns:a16="http://schemas.microsoft.com/office/drawing/2014/main" id="{41022555-9138-465D-9832-5BAD0C397CD0}"/>
            </a:ext>
          </a:extLst>
        </xdr:cNvPr>
        <xdr:cNvSpPr txBox="1"/>
      </xdr:nvSpPr>
      <xdr:spPr>
        <a:xfrm>
          <a:off x="8953500" y="967154"/>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13</xdr:col>
      <xdr:colOff>80596</xdr:colOff>
      <xdr:row>6</xdr:row>
      <xdr:rowOff>153865</xdr:rowOff>
    </xdr:from>
    <xdr:to>
      <xdr:col>17</xdr:col>
      <xdr:colOff>119445</xdr:colOff>
      <xdr:row>11</xdr:row>
      <xdr:rowOff>150450</xdr:rowOff>
    </xdr:to>
    <xdr:sp macro="" textlink="">
      <xdr:nvSpPr>
        <xdr:cNvPr id="96" name="テキスト ボックス 95">
          <a:extLst>
            <a:ext uri="{FF2B5EF4-FFF2-40B4-BE49-F238E27FC236}">
              <a16:creationId xmlns:a16="http://schemas.microsoft.com/office/drawing/2014/main" id="{2DB57F64-2239-4D71-A51C-48B6940A9083}"/>
            </a:ext>
          </a:extLst>
        </xdr:cNvPr>
        <xdr:cNvSpPr txBox="1"/>
      </xdr:nvSpPr>
      <xdr:spPr>
        <a:xfrm>
          <a:off x="9034096" y="1604596"/>
          <a:ext cx="2793772" cy="120552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例）当初、週単位の週休２日で実施しており、未達成となったため月単位へ変更した場合、週単位の週休２日の欄には未達成を入力。</a:t>
          </a:r>
          <a:endParaRPr kumimoji="1" lang="en-US" altLang="ja-JP" sz="800">
            <a:solidFill>
              <a:schemeClr val="bg1"/>
            </a:solidFill>
          </a:endParaRPr>
        </a:p>
      </xdr:txBody>
    </xdr:sp>
    <xdr:clientData/>
  </xdr:twoCellAnchor>
  <xdr:twoCellAnchor>
    <xdr:from>
      <xdr:col>11</xdr:col>
      <xdr:colOff>542192</xdr:colOff>
      <xdr:row>8</xdr:row>
      <xdr:rowOff>219821</xdr:rowOff>
    </xdr:from>
    <xdr:to>
      <xdr:col>13</xdr:col>
      <xdr:colOff>164137</xdr:colOff>
      <xdr:row>9</xdr:row>
      <xdr:rowOff>197970</xdr:rowOff>
    </xdr:to>
    <xdr:cxnSp macro="">
      <xdr:nvCxnSpPr>
        <xdr:cNvPr id="97" name="直線コネクタ 96">
          <a:extLst>
            <a:ext uri="{FF2B5EF4-FFF2-40B4-BE49-F238E27FC236}">
              <a16:creationId xmlns:a16="http://schemas.microsoft.com/office/drawing/2014/main" id="{070CADD4-3BCD-43E2-8E42-1F727DB54EBB}"/>
            </a:ext>
          </a:extLst>
        </xdr:cNvPr>
        <xdr:cNvCxnSpPr>
          <a:cxnSpLocks/>
          <a:stCxn id="98" idx="2"/>
        </xdr:cNvCxnSpPr>
      </xdr:nvCxnSpPr>
      <xdr:spPr>
        <a:xfrm>
          <a:off x="8118230" y="2154129"/>
          <a:ext cx="999407" cy="219937"/>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542192</xdr:colOff>
      <xdr:row>8</xdr:row>
      <xdr:rowOff>153866</xdr:rowOff>
    </xdr:from>
    <xdr:to>
      <xdr:col>11</xdr:col>
      <xdr:colOff>664920</xdr:colOff>
      <xdr:row>9</xdr:row>
      <xdr:rowOff>40324</xdr:rowOff>
    </xdr:to>
    <xdr:sp macro="" textlink="">
      <xdr:nvSpPr>
        <xdr:cNvPr id="98" name="楕円 97">
          <a:extLst>
            <a:ext uri="{FF2B5EF4-FFF2-40B4-BE49-F238E27FC236}">
              <a16:creationId xmlns:a16="http://schemas.microsoft.com/office/drawing/2014/main" id="{AFE60310-AFC7-4724-98ED-272B3F62DC92}"/>
            </a:ext>
          </a:extLst>
        </xdr:cNvPr>
        <xdr:cNvSpPr/>
      </xdr:nvSpPr>
      <xdr:spPr>
        <a:xfrm>
          <a:off x="8118230" y="2088174"/>
          <a:ext cx="122728" cy="128246"/>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68036</xdr:colOff>
      <xdr:row>14</xdr:row>
      <xdr:rowOff>184477</xdr:rowOff>
    </xdr:from>
    <xdr:to>
      <xdr:col>38</xdr:col>
      <xdr:colOff>68036</xdr:colOff>
      <xdr:row>350</xdr:row>
      <xdr:rowOff>51954</xdr:rowOff>
    </xdr:to>
    <xdr:grpSp>
      <xdr:nvGrpSpPr>
        <xdr:cNvPr id="2" name="グループ化 1">
          <a:extLst>
            <a:ext uri="{FF2B5EF4-FFF2-40B4-BE49-F238E27FC236}">
              <a16:creationId xmlns:a16="http://schemas.microsoft.com/office/drawing/2014/main" id="{3824AC93-B9E1-4179-AD6E-4392DDBB12DF}"/>
            </a:ext>
          </a:extLst>
        </xdr:cNvPr>
        <xdr:cNvGrpSpPr/>
      </xdr:nvGrpSpPr>
      <xdr:grpSpPr>
        <a:xfrm>
          <a:off x="19471821" y="3395763"/>
          <a:ext cx="0" cy="132836477"/>
          <a:chOff x="21501566" y="3095624"/>
          <a:chExt cx="5470993" cy="51140847"/>
        </a:xfrm>
      </xdr:grpSpPr>
      <xdr:sp macro="" textlink="">
        <xdr:nvSpPr>
          <xdr:cNvPr id="3" name="正方形/長方形 2">
            <a:extLst>
              <a:ext uri="{FF2B5EF4-FFF2-40B4-BE49-F238E27FC236}">
                <a16:creationId xmlns:a16="http://schemas.microsoft.com/office/drawing/2014/main" id="{1C77CE7F-05B9-468E-8680-80EF210E84AF}"/>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E24F7CD5-275D-462B-8BD2-6DDAAC8C0274}"/>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38</xdr:col>
      <xdr:colOff>220187</xdr:colOff>
      <xdr:row>17</xdr:row>
      <xdr:rowOff>190750</xdr:rowOff>
    </xdr:from>
    <xdr:to>
      <xdr:col>38</xdr:col>
      <xdr:colOff>220187</xdr:colOff>
      <xdr:row>350</xdr:row>
      <xdr:rowOff>299358</xdr:rowOff>
    </xdr:to>
    <xdr:grpSp>
      <xdr:nvGrpSpPr>
        <xdr:cNvPr id="5" name="グループ化 4">
          <a:extLst>
            <a:ext uri="{FF2B5EF4-FFF2-40B4-BE49-F238E27FC236}">
              <a16:creationId xmlns:a16="http://schemas.microsoft.com/office/drawing/2014/main" id="{ED344297-E1BA-4ADA-AC3E-196B07A3F8FA}"/>
            </a:ext>
          </a:extLst>
        </xdr:cNvPr>
        <xdr:cNvGrpSpPr/>
      </xdr:nvGrpSpPr>
      <xdr:grpSpPr>
        <a:xfrm>
          <a:off x="19471821" y="4136821"/>
          <a:ext cx="0" cy="132342823"/>
          <a:chOff x="24322435" y="2704252"/>
          <a:chExt cx="4538874" cy="52682776"/>
        </a:xfrm>
      </xdr:grpSpPr>
      <xdr:sp macro="" textlink="">
        <xdr:nvSpPr>
          <xdr:cNvPr id="6" name="正方形/長方形 5">
            <a:extLst>
              <a:ext uri="{FF2B5EF4-FFF2-40B4-BE49-F238E27FC236}">
                <a16:creationId xmlns:a16="http://schemas.microsoft.com/office/drawing/2014/main" id="{994B4559-A7A6-4AC0-8A3B-581622256A5E}"/>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84E4C88-104F-4DF5-A2D4-CF919C78BB44}"/>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0</xdr:col>
      <xdr:colOff>108857</xdr:colOff>
      <xdr:row>359</xdr:row>
      <xdr:rowOff>190500</xdr:rowOff>
    </xdr:from>
    <xdr:to>
      <xdr:col>36</xdr:col>
      <xdr:colOff>179285</xdr:colOff>
      <xdr:row>359</xdr:row>
      <xdr:rowOff>190500</xdr:rowOff>
    </xdr:to>
    <xdr:grpSp>
      <xdr:nvGrpSpPr>
        <xdr:cNvPr id="8" name="グループ化 7">
          <a:extLst>
            <a:ext uri="{FF2B5EF4-FFF2-40B4-BE49-F238E27FC236}">
              <a16:creationId xmlns:a16="http://schemas.microsoft.com/office/drawing/2014/main" id="{98780A24-FB01-4EEA-8C0E-97ADD0D84383}"/>
            </a:ext>
          </a:extLst>
        </xdr:cNvPr>
        <xdr:cNvGrpSpPr/>
      </xdr:nvGrpSpPr>
      <xdr:grpSpPr>
        <a:xfrm>
          <a:off x="108857" y="139554857"/>
          <a:ext cx="18344821" cy="0"/>
          <a:chOff x="7473291" y="55973155"/>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00F8C105-3EBF-4125-B606-B764E9C0EB5F}"/>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D68E3B99-0B6E-4B84-A503-3B24E1375D2B}"/>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246" t="s">
        <v>106</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38">
        <v>45209</v>
      </c>
      <c r="AD2" s="238"/>
      <c r="AE2" s="238"/>
      <c r="AF2" s="238"/>
      <c r="AG2" s="238"/>
      <c r="AH2" s="238"/>
      <c r="AI2" s="238"/>
      <c r="AJ2" s="79"/>
    </row>
    <row r="3" spans="1:43" ht="34.5" customHeight="1" x14ac:dyDescent="0.4">
      <c r="A3" s="21"/>
      <c r="B3" s="21"/>
      <c r="C3" s="21"/>
      <c r="D3" s="302" t="s">
        <v>102</v>
      </c>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97" t="s">
        <v>90</v>
      </c>
      <c r="Y5" s="298"/>
      <c r="Z5" s="298"/>
      <c r="AA5" s="298"/>
      <c r="AB5" s="298"/>
      <c r="AC5" s="298"/>
      <c r="AD5" s="298"/>
      <c r="AE5" s="298"/>
      <c r="AF5" s="298"/>
      <c r="AG5" s="298"/>
      <c r="AH5" s="298"/>
      <c r="AI5" s="298"/>
      <c r="AJ5" s="299"/>
    </row>
    <row r="6" spans="1:43" ht="19.5" customHeight="1" x14ac:dyDescent="0.4">
      <c r="B6" s="321" t="s">
        <v>98</v>
      </c>
      <c r="C6" s="321"/>
      <c r="D6" s="321"/>
      <c r="E6" s="321"/>
      <c r="F6" s="322" t="s">
        <v>97</v>
      </c>
      <c r="G6" s="322"/>
      <c r="H6" s="322"/>
      <c r="I6" s="322"/>
      <c r="J6" s="322"/>
      <c r="K6" s="322"/>
      <c r="L6" s="322"/>
      <c r="M6" s="322"/>
      <c r="N6" s="322"/>
      <c r="O6" s="322"/>
      <c r="P6" s="322"/>
      <c r="Q6" s="322"/>
      <c r="R6" s="322"/>
      <c r="S6" s="322"/>
      <c r="T6" s="322"/>
      <c r="U6" s="322"/>
      <c r="V6" s="322"/>
      <c r="X6" s="318" t="s">
        <v>91</v>
      </c>
      <c r="Y6" s="319"/>
      <c r="Z6" s="319"/>
      <c r="AA6" s="320"/>
      <c r="AB6" s="318" t="s">
        <v>92</v>
      </c>
      <c r="AC6" s="319"/>
      <c r="AD6" s="319"/>
      <c r="AE6" s="319"/>
      <c r="AF6" s="319"/>
      <c r="AG6" s="319"/>
      <c r="AH6" s="319"/>
      <c r="AI6" s="319"/>
      <c r="AJ6" s="320"/>
    </row>
    <row r="7" spans="1:43" ht="19.5" customHeight="1" x14ac:dyDescent="0.4">
      <c r="B7" s="321"/>
      <c r="C7" s="321"/>
      <c r="D7" s="321"/>
      <c r="E7" s="321"/>
      <c r="F7" s="322"/>
      <c r="G7" s="322"/>
      <c r="H7" s="322"/>
      <c r="I7" s="322"/>
      <c r="J7" s="322"/>
      <c r="K7" s="322"/>
      <c r="L7" s="322"/>
      <c r="M7" s="322"/>
      <c r="N7" s="322"/>
      <c r="O7" s="322"/>
      <c r="P7" s="322"/>
      <c r="Q7" s="322"/>
      <c r="R7" s="322"/>
      <c r="S7" s="322"/>
      <c r="T7" s="322"/>
      <c r="U7" s="322"/>
      <c r="V7" s="322"/>
      <c r="W7" s="87"/>
      <c r="X7" s="300" t="s">
        <v>87</v>
      </c>
      <c r="Y7" s="307" t="s">
        <v>15</v>
      </c>
      <c r="Z7" s="310" t="s">
        <v>61</v>
      </c>
      <c r="AA7" s="311"/>
      <c r="AB7" s="88" t="s">
        <v>99</v>
      </c>
      <c r="AC7" s="88" t="s">
        <v>15</v>
      </c>
      <c r="AD7" s="89" t="s">
        <v>93</v>
      </c>
      <c r="AE7" s="89"/>
      <c r="AF7" s="89"/>
      <c r="AG7" s="89"/>
      <c r="AH7" s="89"/>
      <c r="AI7" s="89"/>
      <c r="AJ7" s="91"/>
    </row>
    <row r="8" spans="1:43" ht="19.5" customHeight="1" x14ac:dyDescent="0.4">
      <c r="B8" s="321" t="s">
        <v>21</v>
      </c>
      <c r="C8" s="321"/>
      <c r="D8" s="321"/>
      <c r="E8" s="321"/>
      <c r="F8" s="323">
        <v>45204</v>
      </c>
      <c r="G8" s="323"/>
      <c r="H8" s="323"/>
      <c r="I8" s="323"/>
      <c r="J8" s="321" t="s">
        <v>16</v>
      </c>
      <c r="K8" s="323">
        <v>45555</v>
      </c>
      <c r="L8" s="323"/>
      <c r="M8" s="323"/>
      <c r="N8" s="323"/>
      <c r="O8" s="93"/>
      <c r="P8" s="93"/>
      <c r="Q8" s="21"/>
      <c r="R8" s="21"/>
      <c r="S8" s="21"/>
      <c r="T8" s="21"/>
      <c r="U8" s="21"/>
      <c r="V8" s="21"/>
      <c r="W8" s="87"/>
      <c r="X8" s="301"/>
      <c r="Y8" s="308"/>
      <c r="Z8" s="312"/>
      <c r="AA8" s="313"/>
      <c r="AB8" s="88" t="s">
        <v>88</v>
      </c>
      <c r="AC8" s="88" t="s">
        <v>15</v>
      </c>
      <c r="AD8" s="89" t="s">
        <v>94</v>
      </c>
      <c r="AE8" s="89"/>
      <c r="AF8" s="89"/>
      <c r="AG8" s="89"/>
      <c r="AH8" s="89"/>
      <c r="AI8" s="89"/>
      <c r="AJ8" s="91"/>
    </row>
    <row r="9" spans="1:43" ht="19.5" customHeight="1" x14ac:dyDescent="0.25">
      <c r="A9" s="23"/>
      <c r="B9" s="321"/>
      <c r="C9" s="321"/>
      <c r="D9" s="321"/>
      <c r="E9" s="321"/>
      <c r="F9" s="323"/>
      <c r="G9" s="323"/>
      <c r="H9" s="323"/>
      <c r="I9" s="323"/>
      <c r="J9" s="321"/>
      <c r="K9" s="323"/>
      <c r="L9" s="323"/>
      <c r="M9" s="323"/>
      <c r="N9" s="323"/>
      <c r="O9" s="21"/>
      <c r="P9" s="21"/>
      <c r="Q9" s="21"/>
      <c r="R9" s="21"/>
      <c r="S9" s="21"/>
      <c r="T9" s="21"/>
      <c r="U9" s="21"/>
      <c r="V9" s="21"/>
      <c r="W9" s="84"/>
      <c r="X9" s="301" t="s">
        <v>19</v>
      </c>
      <c r="Y9" s="308" t="s">
        <v>15</v>
      </c>
      <c r="Z9" s="312" t="s">
        <v>19</v>
      </c>
      <c r="AA9" s="313"/>
      <c r="AB9" s="316" t="s">
        <v>89</v>
      </c>
      <c r="AC9" s="308" t="s">
        <v>15</v>
      </c>
      <c r="AD9" s="94" t="s">
        <v>95</v>
      </c>
      <c r="AE9" s="89"/>
      <c r="AF9" s="89"/>
      <c r="AG9" s="89"/>
      <c r="AH9" s="89"/>
      <c r="AI9" s="89"/>
      <c r="AJ9" s="91"/>
    </row>
    <row r="10" spans="1:43" ht="19.5" customHeight="1" x14ac:dyDescent="0.4">
      <c r="A10" s="321" t="s">
        <v>17</v>
      </c>
      <c r="B10" s="324" t="s">
        <v>85</v>
      </c>
      <c r="C10" s="324"/>
      <c r="D10" s="324"/>
      <c r="E10" s="324"/>
      <c r="F10" s="324"/>
      <c r="G10" s="325">
        <v>45260</v>
      </c>
      <c r="H10" s="325"/>
      <c r="I10" s="325"/>
      <c r="J10" s="325"/>
      <c r="K10" s="321" t="s">
        <v>20</v>
      </c>
      <c r="L10" s="324" t="s">
        <v>86</v>
      </c>
      <c r="M10" s="324"/>
      <c r="N10" s="324"/>
      <c r="O10" s="324"/>
      <c r="P10" s="324"/>
      <c r="Q10" s="325">
        <v>45533</v>
      </c>
      <c r="R10" s="325"/>
      <c r="S10" s="325"/>
      <c r="T10" s="325"/>
      <c r="U10" s="325"/>
      <c r="V10" s="321" t="s">
        <v>18</v>
      </c>
      <c r="W10" s="84"/>
      <c r="X10" s="306"/>
      <c r="Y10" s="309"/>
      <c r="Z10" s="314"/>
      <c r="AA10" s="315"/>
      <c r="AB10" s="317"/>
      <c r="AC10" s="309"/>
      <c r="AD10" s="95" t="s">
        <v>96</v>
      </c>
      <c r="AE10" s="90"/>
      <c r="AF10" s="90"/>
      <c r="AG10" s="90"/>
      <c r="AH10" s="90"/>
      <c r="AI10" s="90"/>
      <c r="AJ10" s="92"/>
    </row>
    <row r="11" spans="1:43" ht="18.75" customHeight="1" x14ac:dyDescent="0.4">
      <c r="A11" s="321"/>
      <c r="B11" s="324"/>
      <c r="C11" s="324"/>
      <c r="D11" s="324"/>
      <c r="E11" s="324"/>
      <c r="F11" s="324"/>
      <c r="G11" s="325"/>
      <c r="H11" s="325"/>
      <c r="I11" s="325"/>
      <c r="J11" s="325"/>
      <c r="K11" s="321"/>
      <c r="L11" s="324"/>
      <c r="M11" s="324"/>
      <c r="N11" s="324"/>
      <c r="O11" s="324"/>
      <c r="P11" s="324"/>
      <c r="Q11" s="325"/>
      <c r="R11" s="325"/>
      <c r="S11" s="325"/>
      <c r="T11" s="325"/>
      <c r="U11" s="325"/>
      <c r="V11" s="321"/>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241"/>
      <c r="B13" s="242"/>
      <c r="C13" s="239" t="s">
        <v>7</v>
      </c>
      <c r="D13" s="239"/>
      <c r="E13" s="239"/>
      <c r="F13" s="239"/>
      <c r="G13" s="239"/>
      <c r="H13" s="239"/>
      <c r="I13" s="239"/>
      <c r="J13" s="239" t="s">
        <v>8</v>
      </c>
      <c r="K13" s="239"/>
      <c r="L13" s="239"/>
      <c r="M13" s="239"/>
      <c r="N13" s="239"/>
      <c r="O13" s="239"/>
      <c r="P13" s="239"/>
      <c r="Q13" s="239" t="s">
        <v>9</v>
      </c>
      <c r="R13" s="239"/>
      <c r="S13" s="239"/>
      <c r="T13" s="239"/>
      <c r="U13" s="239"/>
      <c r="V13" s="239"/>
      <c r="W13" s="239"/>
      <c r="X13" s="239" t="s">
        <v>10</v>
      </c>
      <c r="Y13" s="239"/>
      <c r="Z13" s="239"/>
      <c r="AA13" s="239"/>
      <c r="AB13" s="239"/>
      <c r="AC13" s="239"/>
      <c r="AD13" s="240"/>
      <c r="AE13" s="222" t="s">
        <v>4</v>
      </c>
      <c r="AF13" s="223"/>
      <c r="AG13" s="224"/>
      <c r="AH13" s="228" t="s">
        <v>5</v>
      </c>
      <c r="AI13" s="229"/>
      <c r="AJ13" s="230"/>
    </row>
    <row r="14" spans="1:43" ht="29.25" customHeight="1" thickBot="1" x14ac:dyDescent="0.45">
      <c r="A14" s="243"/>
      <c r="B14" s="244"/>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25"/>
      <c r="AF14" s="226"/>
      <c r="AG14" s="227"/>
      <c r="AH14" s="231"/>
      <c r="AI14" s="232"/>
      <c r="AJ14" s="233"/>
      <c r="AM14" s="210">
        <f>Q10+1</f>
        <v>45534</v>
      </c>
      <c r="AN14" s="211"/>
      <c r="AO14" s="24"/>
      <c r="AP14" s="25"/>
    </row>
    <row r="15" spans="1:43" ht="27.75" customHeight="1" thickBot="1" x14ac:dyDescent="0.45">
      <c r="A15" s="219"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15" t="s">
        <v>11</v>
      </c>
      <c r="AF15" s="217" t="s">
        <v>12</v>
      </c>
      <c r="AG15" s="234" t="s">
        <v>84</v>
      </c>
      <c r="AH15" s="219" t="s">
        <v>11</v>
      </c>
      <c r="AI15" s="220" t="s">
        <v>13</v>
      </c>
      <c r="AJ15" s="234" t="s">
        <v>84</v>
      </c>
    </row>
    <row r="16" spans="1:43" ht="27.75" customHeight="1" x14ac:dyDescent="0.4">
      <c r="A16" s="216"/>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16"/>
      <c r="AF16" s="218"/>
      <c r="AG16" s="234"/>
      <c r="AH16" s="216"/>
      <c r="AI16" s="221"/>
      <c r="AJ16" s="234"/>
      <c r="AM16" s="30"/>
      <c r="AN16" s="30"/>
      <c r="AQ16" s="31">
        <f>IFERROR(VLOOKUP(AQ160,DAY!$A$2:$E$744,2,0),0)</f>
        <v>0</v>
      </c>
    </row>
    <row r="17" spans="1:52" s="28" customFormat="1" ht="27.75" customHeight="1" x14ac:dyDescent="0.4">
      <c r="A17" s="216"/>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16"/>
      <c r="AF17" s="218"/>
      <c r="AG17" s="234"/>
      <c r="AH17" s="216"/>
      <c r="AI17" s="221"/>
      <c r="AJ17" s="234"/>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216"/>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16"/>
      <c r="AF18" s="218"/>
      <c r="AG18" s="235"/>
      <c r="AH18" s="216"/>
      <c r="AI18" s="221"/>
      <c r="AJ18" s="235"/>
      <c r="AM18" s="30"/>
      <c r="AN18" s="30"/>
      <c r="AQ18" s="34">
        <f>IFERROR(VLOOKUP(AQ160,DAY!$A$2:$E$744,4,0),0)</f>
        <v>0</v>
      </c>
    </row>
    <row r="19" spans="1:52" ht="27.75" customHeight="1" x14ac:dyDescent="0.4">
      <c r="A19" s="216"/>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36" t="str">
        <f>IFERROR(IF(AND(AE19&lt;=6,AE19&gt;=1),$F$149,IF(AM20&gt;0.284,$F$147,$F$148)),0)</f>
        <v>クリア</v>
      </c>
      <c r="AH19" s="40">
        <f>IF(COUNT(C20:AD20)=0,+(COUNTIF(C20:AD20,"作業"))+(COUNTIF(C20:AD20,"休日")),"")</f>
        <v>25</v>
      </c>
      <c r="AI19" s="57">
        <f>IF(COUNT(C20:AD20)=0,(COUNTIF(C20:AD20,"休日")),"")</f>
        <v>8</v>
      </c>
      <c r="AJ19" s="236"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4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12">
        <f>IFERROR(AM20,0)</f>
        <v>0.32</v>
      </c>
      <c r="AF20" s="213"/>
      <c r="AG20" s="237"/>
      <c r="AH20" s="212">
        <f>IFERROR(AN20,0)</f>
        <v>0.32</v>
      </c>
      <c r="AI20" s="214"/>
      <c r="AJ20" s="237"/>
      <c r="AM20" s="42">
        <f>ROUND(AF19/AE19,3)</f>
        <v>0.32</v>
      </c>
      <c r="AN20" s="43">
        <f>ROUND(AI19/AH19,3)</f>
        <v>0.32</v>
      </c>
      <c r="AQ20" s="39">
        <f>IFERROR(VLOOKUP(AQ160,DAY!$A$2:$E$744,6,0),0)</f>
        <v>0</v>
      </c>
    </row>
    <row r="21" spans="1:52" s="37" customFormat="1" ht="27.75" customHeight="1" thickBot="1" x14ac:dyDescent="0.45">
      <c r="A21" s="219"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15" t="s">
        <v>11</v>
      </c>
      <c r="AF21" s="217" t="s">
        <v>12</v>
      </c>
      <c r="AG21" s="234" t="s">
        <v>84</v>
      </c>
      <c r="AH21" s="219" t="s">
        <v>11</v>
      </c>
      <c r="AI21" s="220" t="s">
        <v>13</v>
      </c>
      <c r="AJ21" s="234"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216"/>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16"/>
      <c r="AF22" s="218"/>
      <c r="AG22" s="234"/>
      <c r="AH22" s="216"/>
      <c r="AI22" s="221"/>
      <c r="AJ22" s="234"/>
      <c r="AM22" s="30"/>
      <c r="AN22" s="30"/>
      <c r="AQ22" s="31">
        <f>IFERROR(VLOOKUP(AQ161,DAY!$A$2:$E$744,2,0),0)</f>
        <v>0</v>
      </c>
    </row>
    <row r="23" spans="1:52" ht="27.75" customHeight="1" x14ac:dyDescent="0.4">
      <c r="A23" s="216"/>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16"/>
      <c r="AF23" s="218"/>
      <c r="AG23" s="234"/>
      <c r="AH23" s="216"/>
      <c r="AI23" s="221"/>
      <c r="AJ23" s="234"/>
      <c r="AM23" s="30"/>
      <c r="AN23" s="30"/>
      <c r="AQ23" s="34">
        <f>IFERROR(VLOOKUP(AQ161,DAY!$A$2:$E$744,3,0),0)</f>
        <v>0</v>
      </c>
    </row>
    <row r="24" spans="1:52" ht="88.5" customHeight="1" x14ac:dyDescent="0.4">
      <c r="A24" s="216"/>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16"/>
      <c r="AF24" s="218"/>
      <c r="AG24" s="235"/>
      <c r="AH24" s="216"/>
      <c r="AI24" s="221"/>
      <c r="AJ24" s="235"/>
      <c r="AM24" s="38"/>
      <c r="AN24" s="38"/>
      <c r="AQ24" s="34">
        <f>IFERROR(VLOOKUP(AQ161,DAY!$A$2:$E$744,4,0),0)</f>
        <v>0</v>
      </c>
    </row>
    <row r="25" spans="1:52" ht="27.75" customHeight="1" x14ac:dyDescent="0.4">
      <c r="A25" s="216"/>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36" t="str">
        <f>IFERROR(IF(AND(AE25&lt;=6,AE25&gt;=1),$F$149,IF(AM26&gt;0.284,$F$147,$F$148)),0)</f>
        <v>クリア</v>
      </c>
      <c r="AH25" s="40">
        <f>IF(COUNT(C26:AD26)=0,+(COUNTIF(C26:AD26,"作業"))+(COUNTIF(C26:AD26,"休日")),"")</f>
        <v>22</v>
      </c>
      <c r="AI25" s="57">
        <f>IF(COUNT(C26:AD26)=0,(COUNTIF(C26:AD26,"休日")),"")</f>
        <v>7</v>
      </c>
      <c r="AJ25" s="236"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4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12">
        <f>IFERROR(AM26,0)</f>
        <v>0.318</v>
      </c>
      <c r="AF26" s="213"/>
      <c r="AG26" s="237"/>
      <c r="AH26" s="212">
        <f>IFERROR(AN26,0)</f>
        <v>0.318</v>
      </c>
      <c r="AI26" s="214"/>
      <c r="AJ26" s="237"/>
      <c r="AM26" s="42">
        <f>ROUND(AF25/AE25,3)</f>
        <v>0.318</v>
      </c>
      <c r="AN26" s="43">
        <f>ROUND(AI25/AH25,3)</f>
        <v>0.318</v>
      </c>
      <c r="AQ26" s="39">
        <f>IFERROR(VLOOKUP(AQ161,DAY!$A$2:$E$744,6,0),0)</f>
        <v>0</v>
      </c>
    </row>
    <row r="27" spans="1:52" s="37" customFormat="1" ht="27.75" customHeight="1" thickBot="1" x14ac:dyDescent="0.45">
      <c r="A27" s="219"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15" t="s">
        <v>11</v>
      </c>
      <c r="AF27" s="217" t="s">
        <v>12</v>
      </c>
      <c r="AG27" s="234" t="s">
        <v>84</v>
      </c>
      <c r="AH27" s="219" t="s">
        <v>11</v>
      </c>
      <c r="AI27" s="220" t="s">
        <v>13</v>
      </c>
      <c r="AJ27" s="234"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216"/>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16"/>
      <c r="AF28" s="218"/>
      <c r="AG28" s="234"/>
      <c r="AH28" s="216"/>
      <c r="AI28" s="221"/>
      <c r="AJ28" s="234"/>
      <c r="AM28" s="30"/>
      <c r="AN28" s="30"/>
      <c r="AQ28" s="35">
        <f>IFERROR(VLOOKUP(AQ162,DAY!$A$2:$E$744,2,0),0)</f>
        <v>0</v>
      </c>
    </row>
    <row r="29" spans="1:52" ht="27.75" customHeight="1" x14ac:dyDescent="0.4">
      <c r="A29" s="216"/>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16"/>
      <c r="AF29" s="218"/>
      <c r="AG29" s="234"/>
      <c r="AH29" s="216"/>
      <c r="AI29" s="221"/>
      <c r="AJ29" s="234"/>
      <c r="AM29" s="30"/>
      <c r="AN29" s="30"/>
      <c r="AQ29" s="34">
        <f>IFERROR(VLOOKUP(AQ162,DAY!$A$2:$E$744,3,0),0)</f>
        <v>0</v>
      </c>
    </row>
    <row r="30" spans="1:52" ht="88.5" customHeight="1" x14ac:dyDescent="0.4">
      <c r="A30" s="216"/>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16"/>
      <c r="AF30" s="218"/>
      <c r="AG30" s="235"/>
      <c r="AH30" s="216"/>
      <c r="AI30" s="221"/>
      <c r="AJ30" s="235"/>
      <c r="AM30" s="38"/>
      <c r="AN30" s="38"/>
      <c r="AQ30" s="34">
        <f>IFERROR(VLOOKUP(AQ162,DAY!$A$2:$E$744,4,0),0)</f>
        <v>0</v>
      </c>
    </row>
    <row r="31" spans="1:52" ht="27.75" customHeight="1" x14ac:dyDescent="0.4">
      <c r="A31" s="216"/>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36" t="str">
        <f>IFERROR(IF(AND(AE31&lt;=6,AE31&gt;=1),$F$149,IF(AM32&gt;0.284,$F$147,$F$148)),0)</f>
        <v>クリア</v>
      </c>
      <c r="AH31" s="40">
        <f>IF(COUNT(C32:AD32)=0,+(COUNTIF(C32:AD32,"作業"))+(COUNTIF(C32:AD32,"休日")),"")</f>
        <v>25</v>
      </c>
      <c r="AI31" s="57">
        <f>IF(COUNT(C32:AD32)=0,(COUNTIF(C32:AD32,"休日")),"")</f>
        <v>9</v>
      </c>
      <c r="AJ31" s="236"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4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12">
        <f>IFERROR(AM32,0)</f>
        <v>0.36</v>
      </c>
      <c r="AF32" s="213"/>
      <c r="AG32" s="237"/>
      <c r="AH32" s="212">
        <f>IFERROR(AN32,0)</f>
        <v>0.36</v>
      </c>
      <c r="AI32" s="214"/>
      <c r="AJ32" s="237"/>
      <c r="AM32" s="42">
        <f>ROUND(AF31/AE31,3)</f>
        <v>0.36</v>
      </c>
      <c r="AN32" s="43">
        <f>ROUND(AI31/AH31,3)</f>
        <v>0.36</v>
      </c>
      <c r="AQ32" s="39">
        <f>IFERROR(VLOOKUP(AQ162,DAY!$A$2:$E$744,6,0),0)</f>
        <v>0</v>
      </c>
    </row>
    <row r="33" spans="1:52" s="37" customFormat="1" ht="27.75" customHeight="1" thickBot="1" x14ac:dyDescent="0.45">
      <c r="A33" s="219"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15" t="s">
        <v>11</v>
      </c>
      <c r="AF33" s="217" t="s">
        <v>12</v>
      </c>
      <c r="AG33" s="234" t="s">
        <v>84</v>
      </c>
      <c r="AH33" s="219" t="s">
        <v>11</v>
      </c>
      <c r="AI33" s="220" t="s">
        <v>13</v>
      </c>
      <c r="AJ33" s="234"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216"/>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16"/>
      <c r="AF34" s="218"/>
      <c r="AG34" s="234"/>
      <c r="AH34" s="216"/>
      <c r="AI34" s="221"/>
      <c r="AJ34" s="234"/>
      <c r="AM34" s="30"/>
      <c r="AN34" s="30"/>
      <c r="AQ34" s="31">
        <f>IFERROR(VLOOKUP(AQ163,DAY!$A$2:$E$744,2,0),0)</f>
        <v>0</v>
      </c>
    </row>
    <row r="35" spans="1:52" ht="27.75" customHeight="1" x14ac:dyDescent="0.4">
      <c r="A35" s="216"/>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16"/>
      <c r="AF35" s="218"/>
      <c r="AG35" s="234"/>
      <c r="AH35" s="216"/>
      <c r="AI35" s="221"/>
      <c r="AJ35" s="234"/>
      <c r="AM35" s="30"/>
      <c r="AN35" s="30"/>
      <c r="AQ35" s="34">
        <f>IFERROR(VLOOKUP(AQ163,DAY!$A$2:$E$744,3,0),0)</f>
        <v>0</v>
      </c>
    </row>
    <row r="36" spans="1:52" ht="88.5" customHeight="1" x14ac:dyDescent="0.4">
      <c r="A36" s="216"/>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16"/>
      <c r="AF36" s="218"/>
      <c r="AG36" s="235"/>
      <c r="AH36" s="216"/>
      <c r="AI36" s="221"/>
      <c r="AJ36" s="235"/>
      <c r="AM36" s="38"/>
      <c r="AN36" s="38"/>
      <c r="AQ36" s="34">
        <f>IFERROR(VLOOKUP(AQ163,DAY!$A$2:$E$744,4,0),0)</f>
        <v>0</v>
      </c>
    </row>
    <row r="37" spans="1:52" ht="27.75" customHeight="1" x14ac:dyDescent="0.4">
      <c r="A37" s="216"/>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36" t="str">
        <f>IFERROR(IF(AND(AE37&lt;=6,AE37&gt;=1),$F$149,IF(AM38&gt;0.284,$F$147,$F$148)),0)</f>
        <v>クリア</v>
      </c>
      <c r="AH37" s="40">
        <f>IF(COUNT(C38:AD38)=0,+(COUNTIF(C38:AD38,"作業"))+(COUNTIF(C38:AD38,"休日")),"")</f>
        <v>28</v>
      </c>
      <c r="AI37" s="57">
        <f>IF(COUNT(C38:AD38)=0,(COUNTIF(C38:AD38,"休日")),"")</f>
        <v>9</v>
      </c>
      <c r="AJ37" s="236"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4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12">
        <f>IFERROR(AM38,0)</f>
        <v>0.32100000000000001</v>
      </c>
      <c r="AF38" s="213"/>
      <c r="AG38" s="237"/>
      <c r="AH38" s="212">
        <f>IFERROR(AN38,0)</f>
        <v>0.32100000000000001</v>
      </c>
      <c r="AI38" s="214"/>
      <c r="AJ38" s="237"/>
      <c r="AM38" s="42">
        <f>ROUND(AF37/AE37,3)</f>
        <v>0.32100000000000001</v>
      </c>
      <c r="AN38" s="43">
        <f>ROUND(AI37/AH37,3)</f>
        <v>0.32100000000000001</v>
      </c>
      <c r="AQ38" s="39">
        <f>IFERROR(VLOOKUP(AQ163,DAY!$A$2:$E$744,6,0),0)</f>
        <v>0</v>
      </c>
    </row>
    <row r="39" spans="1:52" s="37" customFormat="1" ht="27.75" customHeight="1" thickBot="1" x14ac:dyDescent="0.45">
      <c r="A39" s="219"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15" t="s">
        <v>11</v>
      </c>
      <c r="AF39" s="217" t="s">
        <v>12</v>
      </c>
      <c r="AG39" s="234" t="s">
        <v>84</v>
      </c>
      <c r="AH39" s="219" t="s">
        <v>11</v>
      </c>
      <c r="AI39" s="220" t="s">
        <v>13</v>
      </c>
      <c r="AJ39" s="234"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216"/>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16"/>
      <c r="AF40" s="218"/>
      <c r="AG40" s="234"/>
      <c r="AH40" s="216"/>
      <c r="AI40" s="221"/>
      <c r="AJ40" s="234"/>
      <c r="AM40" s="30"/>
      <c r="AN40" s="30"/>
      <c r="AQ40" s="35">
        <f>IFERROR(VLOOKUP(AQ164,DAY!$A$2:$E$744,2,0),0)</f>
        <v>0</v>
      </c>
    </row>
    <row r="41" spans="1:52" ht="27.75" customHeight="1" x14ac:dyDescent="0.4">
      <c r="A41" s="216"/>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16"/>
      <c r="AF41" s="218"/>
      <c r="AG41" s="234"/>
      <c r="AH41" s="216"/>
      <c r="AI41" s="221"/>
      <c r="AJ41" s="234"/>
      <c r="AM41" s="30"/>
      <c r="AN41" s="30"/>
      <c r="AQ41" s="34">
        <f>IFERROR(VLOOKUP(AQ164,DAY!$A$2:$E$744,3,0),0)</f>
        <v>0</v>
      </c>
    </row>
    <row r="42" spans="1:52" ht="88.5" customHeight="1" x14ac:dyDescent="0.4">
      <c r="A42" s="216"/>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16"/>
      <c r="AF42" s="218"/>
      <c r="AG42" s="235"/>
      <c r="AH42" s="216"/>
      <c r="AI42" s="221"/>
      <c r="AJ42" s="235"/>
      <c r="AM42" s="38"/>
      <c r="AN42" s="38"/>
      <c r="AQ42" s="34">
        <f>IFERROR(VLOOKUP(AQ164,DAY!$A$2:$E$744,4,0),0)</f>
        <v>0</v>
      </c>
    </row>
    <row r="43" spans="1:52" ht="27.75" customHeight="1" x14ac:dyDescent="0.4">
      <c r="A43" s="216"/>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36" t="str">
        <f>IFERROR(IF(AND(AE43&lt;=6,AE43&gt;=1),$F$149,IF(AM44&gt;0.284,$F$147,$F$148)),0)</f>
        <v>クリア</v>
      </c>
      <c r="AH43" s="40">
        <f>IF(COUNT(C44:AD44)=0,+(COUNTIF(C44:AD44,"作業"))+(COUNTIF(C44:AD44,"休日")),"")</f>
        <v>28</v>
      </c>
      <c r="AI43" s="57">
        <f>IF(COUNT(C44:AD44)=0,(COUNTIF(C44:AD44,"休日")),"")</f>
        <v>9</v>
      </c>
      <c r="AJ43" s="236"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4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12">
        <f>IFERROR(AM44,0)</f>
        <v>0.32100000000000001</v>
      </c>
      <c r="AF44" s="213"/>
      <c r="AG44" s="237"/>
      <c r="AH44" s="212">
        <f>IFERROR(AN44,0)</f>
        <v>0.32100000000000001</v>
      </c>
      <c r="AI44" s="214"/>
      <c r="AJ44" s="237"/>
      <c r="AM44" s="42">
        <f>ROUND(AF43/AE43,3)</f>
        <v>0.32100000000000001</v>
      </c>
      <c r="AN44" s="43">
        <f>ROUND(AI43/AH43,3)</f>
        <v>0.32100000000000001</v>
      </c>
      <c r="AQ44" s="39">
        <f>IFERROR(VLOOKUP(AQ164,DAY!$A$2:$E$744,6,0),0)</f>
        <v>0</v>
      </c>
    </row>
    <row r="45" spans="1:52" s="37" customFormat="1" ht="27.75" customHeight="1" thickBot="1" x14ac:dyDescent="0.45">
      <c r="A45" s="219"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15" t="s">
        <v>11</v>
      </c>
      <c r="AF45" s="217" t="s">
        <v>12</v>
      </c>
      <c r="AG45" s="234" t="s">
        <v>84</v>
      </c>
      <c r="AH45" s="219" t="s">
        <v>11</v>
      </c>
      <c r="AI45" s="220" t="s">
        <v>13</v>
      </c>
      <c r="AJ45" s="234"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216"/>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16"/>
      <c r="AF46" s="218"/>
      <c r="AG46" s="234"/>
      <c r="AH46" s="216"/>
      <c r="AI46" s="221"/>
      <c r="AJ46" s="234"/>
      <c r="AM46" s="30"/>
      <c r="AN46" s="30"/>
      <c r="AQ46" s="31">
        <f>IFERROR(VLOOKUP(AQ165,DAY!$A$2:$E$744,2,0),0)</f>
        <v>0</v>
      </c>
    </row>
    <row r="47" spans="1:52" ht="27.75" customHeight="1" x14ac:dyDescent="0.4">
      <c r="A47" s="216"/>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16"/>
      <c r="AF47" s="218"/>
      <c r="AG47" s="234"/>
      <c r="AH47" s="216"/>
      <c r="AI47" s="221"/>
      <c r="AJ47" s="234"/>
      <c r="AM47" s="30"/>
      <c r="AN47" s="30"/>
      <c r="AQ47" s="34">
        <f>IFERROR(VLOOKUP(AQ165,DAY!$A$2:$E$744,3,0),0)</f>
        <v>0</v>
      </c>
    </row>
    <row r="48" spans="1:52" ht="88.5" customHeight="1" x14ac:dyDescent="0.4">
      <c r="A48" s="216"/>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16"/>
      <c r="AF48" s="218"/>
      <c r="AG48" s="235"/>
      <c r="AH48" s="216"/>
      <c r="AI48" s="221"/>
      <c r="AJ48" s="235"/>
      <c r="AM48" s="38"/>
      <c r="AN48" s="38"/>
      <c r="AQ48" s="34">
        <f>IFERROR(VLOOKUP(AQ165,DAY!$A$2:$E$744,4,0),0)</f>
        <v>0</v>
      </c>
    </row>
    <row r="49" spans="1:43" ht="27.75" customHeight="1" x14ac:dyDescent="0.4">
      <c r="A49" s="216"/>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36" t="str">
        <f>IFERROR(IF(AND(AE49&lt;=6,AE49&gt;=1),$F$149,IF(AM50&gt;0.284,$F$147,$F$148)),0)</f>
        <v>クリア</v>
      </c>
      <c r="AH49" s="40">
        <f>IF(COUNT(C50:AD50)=0,+(COUNTIF(C50:AD50,"作業"))+(COUNTIF(C50:AD50,"休日")),"")</f>
        <v>28</v>
      </c>
      <c r="AI49" s="57">
        <f>IF(COUNT(C50:AD50)=0,(COUNTIF(C50:AD50,"休日")),"")</f>
        <v>11</v>
      </c>
      <c r="AJ49" s="236" t="str">
        <f>IFERROR(IF(AND(AH49&lt;=6,AH49&gt;=1),$F$149,IF(AN50&gt;0.284,$F$145,$F$146)),0)</f>
        <v>達成</v>
      </c>
      <c r="AL49" s="37"/>
      <c r="AM49" s="30"/>
      <c r="AN49" s="30"/>
      <c r="AQ49" s="36">
        <f>IFERROR(VLOOKUP(AQ165,DAY!$A$2:$E$744,5,0),0)</f>
        <v>0</v>
      </c>
    </row>
    <row r="50" spans="1:43" ht="27.75" customHeight="1" thickBot="1" x14ac:dyDescent="0.45">
      <c r="A50" s="24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12">
        <f>IFERROR(AM50,0)</f>
        <v>0.39300000000000002</v>
      </c>
      <c r="AF50" s="213"/>
      <c r="AG50" s="237"/>
      <c r="AH50" s="212">
        <f>IFERROR(AN50,0)</f>
        <v>0.39300000000000002</v>
      </c>
      <c r="AI50" s="214"/>
      <c r="AJ50" s="237"/>
      <c r="AM50" s="42">
        <f>ROUND(AF49/AE49,3)</f>
        <v>0.39300000000000002</v>
      </c>
      <c r="AN50" s="43">
        <f>ROUND(AI49/AH49,3)</f>
        <v>0.39300000000000002</v>
      </c>
      <c r="AQ50" s="39">
        <f>IFERROR(VLOOKUP(AQ165,DAY!$A$2:$E$744,6,0),0)</f>
        <v>0</v>
      </c>
    </row>
    <row r="51" spans="1:43" ht="27.75" customHeight="1" thickBot="1" x14ac:dyDescent="0.45">
      <c r="A51" s="219"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15" t="s">
        <v>11</v>
      </c>
      <c r="AF51" s="217" t="s">
        <v>12</v>
      </c>
      <c r="AG51" s="234" t="s">
        <v>84</v>
      </c>
      <c r="AH51" s="219" t="s">
        <v>11</v>
      </c>
      <c r="AI51" s="220" t="s">
        <v>13</v>
      </c>
      <c r="AJ51" s="234" t="s">
        <v>84</v>
      </c>
      <c r="AK51" s="37"/>
      <c r="AM51" s="30"/>
      <c r="AN51" s="30"/>
      <c r="AQ51" s="41">
        <f>IFERROR(VLOOKUP(AQ165,DAY!$A$2:$E$744,7,0),0)</f>
        <v>0</v>
      </c>
    </row>
    <row r="52" spans="1:43" ht="27.75" customHeight="1" x14ac:dyDescent="0.4">
      <c r="A52" s="216"/>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16"/>
      <c r="AF52" s="218"/>
      <c r="AG52" s="234"/>
      <c r="AH52" s="216"/>
      <c r="AI52" s="221"/>
      <c r="AJ52" s="234"/>
      <c r="AM52" s="30"/>
      <c r="AN52" s="30"/>
      <c r="AQ52" s="35">
        <f>IFERROR(VLOOKUP(AQ166,DAY!$A$2:$E$744,2,0),0)</f>
        <v>0</v>
      </c>
    </row>
    <row r="53" spans="1:43" ht="27.75" customHeight="1" x14ac:dyDescent="0.4">
      <c r="A53" s="216"/>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16"/>
      <c r="AF53" s="218"/>
      <c r="AG53" s="234"/>
      <c r="AH53" s="216"/>
      <c r="AI53" s="221"/>
      <c r="AJ53" s="234"/>
      <c r="AM53" s="30"/>
      <c r="AN53" s="30"/>
      <c r="AQ53" s="34">
        <f>IFERROR(VLOOKUP(AQ166,DAY!$A$2:$E$744,3,0),0)</f>
        <v>0</v>
      </c>
    </row>
    <row r="54" spans="1:43" ht="88.5" customHeight="1" x14ac:dyDescent="0.4">
      <c r="A54" s="216"/>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16"/>
      <c r="AF54" s="218"/>
      <c r="AG54" s="235"/>
      <c r="AH54" s="216"/>
      <c r="AI54" s="221"/>
      <c r="AJ54" s="235"/>
      <c r="AM54" s="38"/>
      <c r="AN54" s="38"/>
      <c r="AQ54" s="34">
        <f>IFERROR(VLOOKUP(AQ166,DAY!$A$2:$E$744,4,0),0)</f>
        <v>0</v>
      </c>
    </row>
    <row r="55" spans="1:43" ht="29.25" customHeight="1" x14ac:dyDescent="0.4">
      <c r="A55" s="216"/>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36" t="str">
        <f>IFERROR(IF(AND(AE55&lt;=6,AE55&gt;=1),$F$149,IF(AM56&gt;0.284,$F$147,$F$148)),0)</f>
        <v>クリア</v>
      </c>
      <c r="AH55" s="40">
        <f>IF(COUNT(C56:AD56)=0,+(COUNTIF(C56:AD56,"作業"))+(COUNTIF(C56:AD56,"休日")),"")</f>
        <v>28</v>
      </c>
      <c r="AI55" s="57">
        <f>IF(COUNT(C56:AD56)=0,(COUNTIF(C56:AD56,"休日")),"")</f>
        <v>7</v>
      </c>
      <c r="AJ55" s="236" t="str">
        <f>IFERROR(IF(AND(AH55&lt;=6,AH55&gt;=1),$F$149,IF(AN56&gt;0.284,$F$145,$F$146)),0)</f>
        <v>未達成</v>
      </c>
      <c r="AL55" s="37"/>
      <c r="AM55" s="30"/>
      <c r="AN55" s="30"/>
      <c r="AQ55" s="36">
        <f>IFERROR(VLOOKUP(AQ166,DAY!$A$2:$E$744,5,0),0)</f>
        <v>0</v>
      </c>
    </row>
    <row r="56" spans="1:43" ht="29.25" customHeight="1" thickBot="1" x14ac:dyDescent="0.45">
      <c r="A56" s="24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12">
        <f>IFERROR(AM56,0)</f>
        <v>0.28599999999999998</v>
      </c>
      <c r="AF56" s="213"/>
      <c r="AG56" s="237"/>
      <c r="AH56" s="212">
        <f>IFERROR(AN56,0)</f>
        <v>0.25</v>
      </c>
      <c r="AI56" s="214"/>
      <c r="AJ56" s="237"/>
      <c r="AM56" s="42">
        <f>ROUND(AF55/AE55,3)</f>
        <v>0.28599999999999998</v>
      </c>
      <c r="AN56" s="43">
        <f>ROUND(AI55/AH55,3)</f>
        <v>0.25</v>
      </c>
      <c r="AQ56" s="39">
        <f>IFERROR(VLOOKUP(AQ166,DAY!$A$2:$E$744,6,0),0)</f>
        <v>0</v>
      </c>
    </row>
    <row r="57" spans="1:43" ht="27.75" customHeight="1" thickBot="1" x14ac:dyDescent="0.45">
      <c r="A57" s="219"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15" t="s">
        <v>11</v>
      </c>
      <c r="AF57" s="217" t="s">
        <v>12</v>
      </c>
      <c r="AG57" s="234" t="s">
        <v>84</v>
      </c>
      <c r="AH57" s="219" t="s">
        <v>11</v>
      </c>
      <c r="AI57" s="220" t="s">
        <v>13</v>
      </c>
      <c r="AJ57" s="234" t="s">
        <v>84</v>
      </c>
      <c r="AK57" s="37"/>
      <c r="AM57" s="30"/>
      <c r="AN57" s="30"/>
      <c r="AQ57" s="46">
        <f>IFERROR(VLOOKUP(AQ166,DAY!$A$2:$E$744,7,0),0)</f>
        <v>0</v>
      </c>
    </row>
    <row r="58" spans="1:43" ht="27.75" customHeight="1" x14ac:dyDescent="0.4">
      <c r="A58" s="216"/>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16"/>
      <c r="AF58" s="218"/>
      <c r="AG58" s="234"/>
      <c r="AH58" s="216"/>
      <c r="AI58" s="221"/>
      <c r="AJ58" s="234"/>
      <c r="AM58" s="30"/>
      <c r="AN58" s="30"/>
      <c r="AQ58" s="31">
        <f>IFERROR(VLOOKUP(AQ167,DAY!$A$2:$E$744,2,0),0)</f>
        <v>0</v>
      </c>
    </row>
    <row r="59" spans="1:43" ht="27.75" customHeight="1" x14ac:dyDescent="0.4">
      <c r="A59" s="216"/>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16"/>
      <c r="AF59" s="218"/>
      <c r="AG59" s="234"/>
      <c r="AH59" s="216"/>
      <c r="AI59" s="221"/>
      <c r="AJ59" s="234"/>
      <c r="AM59" s="30"/>
      <c r="AN59" s="30"/>
      <c r="AQ59" s="34">
        <f>IFERROR(VLOOKUP(AQ167,DAY!$A$2:$E$744,3,0),0)</f>
        <v>0</v>
      </c>
    </row>
    <row r="60" spans="1:43" ht="88.5" customHeight="1" x14ac:dyDescent="0.4">
      <c r="A60" s="216"/>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16"/>
      <c r="AF60" s="218"/>
      <c r="AG60" s="235"/>
      <c r="AH60" s="216"/>
      <c r="AI60" s="221"/>
      <c r="AJ60" s="235"/>
      <c r="AM60" s="38"/>
      <c r="AN60" s="38"/>
      <c r="AQ60" s="34">
        <f>IFERROR(VLOOKUP(AQ167,DAY!$A$2:$E$744,4,0),0)</f>
        <v>0</v>
      </c>
    </row>
    <row r="61" spans="1:43" ht="27.75" customHeight="1" x14ac:dyDescent="0.4">
      <c r="A61" s="216"/>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36" t="str">
        <f>IFERROR(IF(AND(AE61&lt;=6,AE61&gt;=1),$F$149,IF(AM62&gt;0.284,$F$147,$F$148)),0)</f>
        <v>クリア</v>
      </c>
      <c r="AH61" s="40">
        <f>IF(COUNT(C62:AD62)=0,+(COUNTIF(C62:AD62,"作業"))+(COUNTIF(C62:AD62,"休日")),"")</f>
        <v>28</v>
      </c>
      <c r="AI61" s="57">
        <f>IF(COUNT(C62:AD62)=0,(COUNTIF(C62:AD62,"休日")),"")</f>
        <v>8</v>
      </c>
      <c r="AJ61" s="236" t="str">
        <f>IFERROR(IF(AND(AH61&lt;=6,AH61&gt;=1),$F$149,IF(AN62&gt;0.284,$F$145,$F$146)),0)</f>
        <v>達成</v>
      </c>
      <c r="AL61" s="37"/>
      <c r="AM61" s="30"/>
      <c r="AN61" s="30"/>
      <c r="AQ61" s="36">
        <f>IFERROR(VLOOKUP(AQ167,DAY!$A$2:$E$744,5,0),0)</f>
        <v>0</v>
      </c>
    </row>
    <row r="62" spans="1:43" ht="27.75" customHeight="1" thickBot="1" x14ac:dyDescent="0.45">
      <c r="A62" s="24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12">
        <f>IFERROR(AM62,0)</f>
        <v>0.28599999999999998</v>
      </c>
      <c r="AF62" s="213"/>
      <c r="AG62" s="237"/>
      <c r="AH62" s="212">
        <f>IFERROR(AN62,0)</f>
        <v>0.28599999999999998</v>
      </c>
      <c r="AI62" s="214"/>
      <c r="AJ62" s="237"/>
      <c r="AM62" s="42">
        <f>ROUND(AF61/AE61,3)</f>
        <v>0.28599999999999998</v>
      </c>
      <c r="AN62" s="43">
        <f>ROUND(AI61/AH61,3)</f>
        <v>0.28599999999999998</v>
      </c>
      <c r="AQ62" s="39">
        <f>IFERROR(VLOOKUP(AQ167,DAY!$A$2:$E$744,6,0),0)</f>
        <v>0</v>
      </c>
    </row>
    <row r="63" spans="1:43" ht="27.75" customHeight="1" thickBot="1" x14ac:dyDescent="0.45">
      <c r="A63" s="219"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15" t="s">
        <v>11</v>
      </c>
      <c r="AF63" s="217" t="s">
        <v>12</v>
      </c>
      <c r="AG63" s="234" t="s">
        <v>84</v>
      </c>
      <c r="AH63" s="219" t="s">
        <v>11</v>
      </c>
      <c r="AI63" s="220" t="s">
        <v>13</v>
      </c>
      <c r="AJ63" s="234" t="s">
        <v>84</v>
      </c>
      <c r="AK63" s="37"/>
      <c r="AM63" s="30"/>
      <c r="AN63" s="30"/>
      <c r="AQ63" s="41">
        <f>IFERROR(VLOOKUP(AQ167,DAY!$A$2:$E$744,7,0),0)</f>
        <v>0</v>
      </c>
    </row>
    <row r="64" spans="1:43" ht="27.75" customHeight="1" x14ac:dyDescent="0.4">
      <c r="A64" s="216"/>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16"/>
      <c r="AF64" s="218"/>
      <c r="AG64" s="234"/>
      <c r="AH64" s="216"/>
      <c r="AI64" s="221"/>
      <c r="AJ64" s="234"/>
      <c r="AM64" s="30"/>
      <c r="AN64" s="30"/>
      <c r="AQ64" s="35">
        <f>IFERROR(VLOOKUP(AQ168,DAY!$A$2:$E$744,2,0),0)</f>
        <v>0</v>
      </c>
    </row>
    <row r="65" spans="1:43" ht="27.75" customHeight="1" x14ac:dyDescent="0.4">
      <c r="A65" s="216"/>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16"/>
      <c r="AF65" s="218"/>
      <c r="AG65" s="234"/>
      <c r="AH65" s="216"/>
      <c r="AI65" s="221"/>
      <c r="AJ65" s="234"/>
      <c r="AM65" s="30"/>
      <c r="AN65" s="30"/>
      <c r="AQ65" s="34">
        <f>IFERROR(VLOOKUP(AQ168,DAY!$A$2:$E$744,3,0),0)</f>
        <v>0</v>
      </c>
    </row>
    <row r="66" spans="1:43" ht="89.25" customHeight="1" outlineLevel="1" x14ac:dyDescent="0.4">
      <c r="A66" s="216"/>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16"/>
      <c r="AF66" s="218"/>
      <c r="AG66" s="235"/>
      <c r="AH66" s="216"/>
      <c r="AI66" s="221"/>
      <c r="AJ66" s="235"/>
      <c r="AM66" s="38"/>
      <c r="AN66" s="38"/>
      <c r="AQ66" s="34">
        <f>IFERROR(VLOOKUP(AQ168,DAY!$A$2:$E$744,4,0),0)</f>
        <v>0</v>
      </c>
    </row>
    <row r="67" spans="1:43" ht="27.75" customHeight="1" outlineLevel="1" x14ac:dyDescent="0.4">
      <c r="A67" s="216"/>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36" t="str">
        <f>IFERROR(IF(AND(AE67&lt;=6,AE67&gt;=1),$F$149,IF(AM68&gt;0.284,$F$147,$F$148)),0)</f>
        <v>クリア</v>
      </c>
      <c r="AH67" s="40">
        <f>IF(COUNT(C68:AD68)=0,+(COUNTIF(C68:AD68,"作業"))+(COUNTIF(C68:AD68,"休日")),"")</f>
        <v>26</v>
      </c>
      <c r="AI67" s="57">
        <f>IF(COUNT(C68:AD68)=0,(COUNTIF(C68:AD68,"休日")),"")</f>
        <v>8</v>
      </c>
      <c r="AJ67" s="236" t="str">
        <f>IFERROR(IF(AND(AH67&lt;=6,AH67&gt;=1),$F$149,IF(AN68&gt;0.284,$F$145,$F$146)),0)</f>
        <v>達成</v>
      </c>
      <c r="AL67" s="38"/>
      <c r="AM67" s="30"/>
      <c r="AN67" s="30"/>
      <c r="AQ67" s="36">
        <f>IFERROR(VLOOKUP(AQ168,DAY!$A$2:$E$744,5,0),0)</f>
        <v>0</v>
      </c>
    </row>
    <row r="68" spans="1:43" ht="27.75" customHeight="1" outlineLevel="1" thickBot="1" x14ac:dyDescent="0.45">
      <c r="A68" s="24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12">
        <f>IFERROR(AM68,0)</f>
        <v>0.34599999999999997</v>
      </c>
      <c r="AF68" s="213"/>
      <c r="AG68" s="237"/>
      <c r="AH68" s="212">
        <f>IFERROR(AN68,0)</f>
        <v>0.308</v>
      </c>
      <c r="AI68" s="214"/>
      <c r="AJ68" s="237"/>
      <c r="AM68" s="42">
        <f>ROUND(AF67/AE67,3)</f>
        <v>0.34599999999999997</v>
      </c>
      <c r="AN68" s="43">
        <f>ROUND(AI67/AH67,3)</f>
        <v>0.308</v>
      </c>
      <c r="AQ68" s="39">
        <f>IFERROR(VLOOKUP(AQ168,DAY!$A$2:$E$744,6,0),0)</f>
        <v>0</v>
      </c>
    </row>
    <row r="69" spans="1:43" ht="27.75" customHeight="1" outlineLevel="1" thickBot="1" x14ac:dyDescent="0.45">
      <c r="A69" s="219"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15" t="s">
        <v>11</v>
      </c>
      <c r="AF69" s="217" t="s">
        <v>12</v>
      </c>
      <c r="AG69" s="234" t="s">
        <v>84</v>
      </c>
      <c r="AH69" s="219" t="s">
        <v>11</v>
      </c>
      <c r="AI69" s="220" t="s">
        <v>13</v>
      </c>
      <c r="AJ69" s="234" t="s">
        <v>84</v>
      </c>
      <c r="AK69" s="37"/>
      <c r="AM69" s="30"/>
      <c r="AN69" s="30"/>
      <c r="AQ69" s="46">
        <f>IFERROR(VLOOKUP(AQ168,DAY!$A$2:$E$744,7,0),0)</f>
        <v>0</v>
      </c>
    </row>
    <row r="70" spans="1:43" ht="27.75" customHeight="1" outlineLevel="1" x14ac:dyDescent="0.4">
      <c r="A70" s="216"/>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16"/>
      <c r="AF70" s="218"/>
      <c r="AG70" s="234"/>
      <c r="AH70" s="216"/>
      <c r="AI70" s="221"/>
      <c r="AJ70" s="234"/>
      <c r="AM70" s="30"/>
      <c r="AN70" s="30"/>
      <c r="AQ70" s="31">
        <f>IFERROR(VLOOKUP(AQ169,DAY!$A$2:$E$744,2,0),0)</f>
        <v>0</v>
      </c>
    </row>
    <row r="71" spans="1:43" ht="27.75" customHeight="1" outlineLevel="1" x14ac:dyDescent="0.4">
      <c r="A71" s="216"/>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16"/>
      <c r="AF71" s="218"/>
      <c r="AG71" s="234"/>
      <c r="AH71" s="216"/>
      <c r="AI71" s="221"/>
      <c r="AJ71" s="234"/>
      <c r="AM71" s="30"/>
      <c r="AN71" s="30"/>
      <c r="AQ71" s="34">
        <f>IFERROR(VLOOKUP(AQ169,DAY!$A$2:$E$744,3,0),0)</f>
        <v>0</v>
      </c>
    </row>
    <row r="72" spans="1:43" ht="89.25" customHeight="1" outlineLevel="1" x14ac:dyDescent="0.4">
      <c r="A72" s="216"/>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16"/>
      <c r="AF72" s="218"/>
      <c r="AG72" s="235"/>
      <c r="AH72" s="216"/>
      <c r="AI72" s="221"/>
      <c r="AJ72" s="235"/>
      <c r="AM72" s="38"/>
      <c r="AN72" s="38"/>
      <c r="AQ72" s="34">
        <f>IFERROR(VLOOKUP(AQ169,DAY!$A$2:$E$744,4,0),0)</f>
        <v>0</v>
      </c>
    </row>
    <row r="73" spans="1:43" ht="27.75" customHeight="1" outlineLevel="1" x14ac:dyDescent="0.4">
      <c r="A73" s="216"/>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36" t="str">
        <f>IFERROR(IF(AND(AE73&lt;=6,AE73&gt;=1),$F$149,IF(AM74&gt;0.284,$F$147,$F$148)),0)</f>
        <v>クリア</v>
      </c>
      <c r="AH73" s="40">
        <f>IF(COUNT(C74:AD74)=0,+(COUNTIF(C74:AD74,"作業"))+(COUNTIF(C74:AD74,"休日")),"")</f>
        <v>22</v>
      </c>
      <c r="AI73" s="57">
        <f>IF(COUNT(C74:AD74)=0,(COUNTIF(C74:AD74,"休日")),"")</f>
        <v>7</v>
      </c>
      <c r="AJ73" s="236" t="str">
        <f>IFERROR(IF(AND(AH73&lt;=6,AH73&gt;=1),$F$149,IF(AN74&gt;0.284,$F$145,$F$146)),0)</f>
        <v>達成</v>
      </c>
      <c r="AL73" s="37"/>
      <c r="AM73" s="30"/>
      <c r="AN73" s="30"/>
      <c r="AQ73" s="36">
        <f>IFERROR(VLOOKUP(AQ169,DAY!$A$2:$E$744,5,0),0)</f>
        <v>0</v>
      </c>
    </row>
    <row r="74" spans="1:43" ht="27.75" customHeight="1" outlineLevel="1" thickBot="1" x14ac:dyDescent="0.45">
      <c r="A74" s="24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12">
        <f>IFERROR(AM74,0)</f>
        <v>0.318</v>
      </c>
      <c r="AF74" s="213"/>
      <c r="AG74" s="237"/>
      <c r="AH74" s="212">
        <f>IFERROR(AN74,0)</f>
        <v>0.318</v>
      </c>
      <c r="AI74" s="214"/>
      <c r="AJ74" s="237"/>
      <c r="AM74" s="42">
        <f>ROUND(AF73/AE73,3)</f>
        <v>0.318</v>
      </c>
      <c r="AN74" s="43">
        <f>ROUND(AI73/AH73,3)</f>
        <v>0.318</v>
      </c>
      <c r="AQ74" s="39">
        <f>IFERROR(VLOOKUP(AQ169,DAY!$A$2:$E$744,6,0),0)</f>
        <v>0</v>
      </c>
    </row>
    <row r="75" spans="1:43" ht="27.75" customHeight="1" outlineLevel="1" thickBot="1" x14ac:dyDescent="0.45">
      <c r="A75" s="219"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15" t="s">
        <v>11</v>
      </c>
      <c r="AF75" s="217" t="s">
        <v>12</v>
      </c>
      <c r="AG75" s="234" t="s">
        <v>84</v>
      </c>
      <c r="AH75" s="219" t="s">
        <v>11</v>
      </c>
      <c r="AI75" s="220" t="s">
        <v>13</v>
      </c>
      <c r="AJ75" s="234" t="s">
        <v>84</v>
      </c>
      <c r="AK75" s="37"/>
      <c r="AM75" s="30"/>
      <c r="AN75" s="30"/>
      <c r="AQ75" s="41">
        <f>IFERROR(VLOOKUP(AQ169,DAY!$A$2:$E$744,7,0),0)</f>
        <v>0</v>
      </c>
    </row>
    <row r="76" spans="1:43" ht="27.75" customHeight="1" outlineLevel="1" x14ac:dyDescent="0.4">
      <c r="A76" s="216"/>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16"/>
      <c r="AF76" s="218"/>
      <c r="AG76" s="234"/>
      <c r="AH76" s="216"/>
      <c r="AI76" s="221"/>
      <c r="AJ76" s="234"/>
      <c r="AM76" s="30"/>
      <c r="AN76" s="30"/>
      <c r="AQ76" s="35">
        <f>IFERROR(VLOOKUP(AQ170,DAY!$A$2:$E$744,2,0),0)</f>
        <v>0</v>
      </c>
    </row>
    <row r="77" spans="1:43" ht="27.75" customHeight="1" outlineLevel="1" x14ac:dyDescent="0.4">
      <c r="A77" s="216"/>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16"/>
      <c r="AF77" s="218"/>
      <c r="AG77" s="234"/>
      <c r="AH77" s="216"/>
      <c r="AI77" s="221"/>
      <c r="AJ77" s="234"/>
      <c r="AM77" s="30"/>
      <c r="AN77" s="30"/>
      <c r="AQ77" s="34">
        <f>IFERROR(VLOOKUP(AQ170,DAY!$A$2:$E$744,3,0),0)</f>
        <v>0</v>
      </c>
    </row>
    <row r="78" spans="1:43" ht="89.25" customHeight="1" outlineLevel="1" x14ac:dyDescent="0.4">
      <c r="A78" s="216"/>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16"/>
      <c r="AF78" s="218"/>
      <c r="AG78" s="235"/>
      <c r="AH78" s="216"/>
      <c r="AI78" s="221"/>
      <c r="AJ78" s="235"/>
      <c r="AM78" s="38"/>
      <c r="AN78" s="38"/>
      <c r="AQ78" s="34">
        <f>IFERROR(VLOOKUP(AQ170,DAY!$A$2:$E$744,4,0),0)</f>
        <v>0</v>
      </c>
    </row>
    <row r="79" spans="1:43" ht="27.75" customHeight="1" outlineLevel="1" x14ac:dyDescent="0.4">
      <c r="A79" s="216"/>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36">
        <f>IFERROR(IF(AND(AE79&lt;=6,AE79&gt;=1),$F$149,IF(AM80&gt;0.284,$F$147,$F$148)),0)</f>
        <v>0</v>
      </c>
      <c r="AH79" s="40">
        <f>IF(COUNT(C80:AD80)=0,+(COUNTIF(C80:AD80,"作業"))+(COUNTIF(C80:AD80,"休日")),"")</f>
        <v>0</v>
      </c>
      <c r="AI79" s="57">
        <f>IF(COUNT(C80:AD80)=0,(COUNTIF(C80:AD80,"休日")),"")</f>
        <v>0</v>
      </c>
      <c r="AJ79" s="236">
        <f>IFERROR(IF(AND(AH79&lt;=6,AH79&gt;=1),$F$149,IF(AN80&gt;0.284,$F$145,$F$146)),0)</f>
        <v>0</v>
      </c>
      <c r="AL79" s="37"/>
      <c r="AM79" s="30"/>
      <c r="AN79" s="30"/>
      <c r="AQ79" s="36">
        <f>IFERROR(VLOOKUP(AQ170,DAY!$A$2:$E$744,5,0),0)</f>
        <v>0</v>
      </c>
    </row>
    <row r="80" spans="1:43" ht="27.75" customHeight="1" outlineLevel="1" thickBot="1" x14ac:dyDescent="0.45">
      <c r="A80" s="24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12">
        <f>IFERROR(AM80,0)</f>
        <v>0</v>
      </c>
      <c r="AF80" s="213"/>
      <c r="AG80" s="237"/>
      <c r="AH80" s="212">
        <f>IFERROR(AN80,0)</f>
        <v>0</v>
      </c>
      <c r="AI80" s="214"/>
      <c r="AJ80" s="237"/>
      <c r="AM80" s="42" t="e">
        <f>ROUND(AF79/AE79,3)</f>
        <v>#DIV/0!</v>
      </c>
      <c r="AN80" s="43" t="e">
        <f>ROUND(AI79/AH79,3)</f>
        <v>#DIV/0!</v>
      </c>
      <c r="AQ80" s="39">
        <f>IFERROR(VLOOKUP(AQ170,DAY!$A$2:$E$744,6,0),0)</f>
        <v>0</v>
      </c>
    </row>
    <row r="81" spans="1:43" ht="27.75" customHeight="1" outlineLevel="1" thickBot="1" x14ac:dyDescent="0.45">
      <c r="A81" s="219"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15" t="s">
        <v>11</v>
      </c>
      <c r="AF81" s="217" t="s">
        <v>12</v>
      </c>
      <c r="AG81" s="234" t="s">
        <v>84</v>
      </c>
      <c r="AH81" s="219" t="s">
        <v>11</v>
      </c>
      <c r="AI81" s="220" t="s">
        <v>13</v>
      </c>
      <c r="AJ81" s="234" t="s">
        <v>84</v>
      </c>
      <c r="AK81" s="37"/>
      <c r="AM81" s="30"/>
      <c r="AN81" s="30"/>
      <c r="AQ81" s="46">
        <f>IFERROR(VLOOKUP(AQ170,DAY!$A$2:$E$744,7,0),0)</f>
        <v>0</v>
      </c>
    </row>
    <row r="82" spans="1:43" ht="27.75" customHeight="1" outlineLevel="1" x14ac:dyDescent="0.4">
      <c r="A82" s="216"/>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16"/>
      <c r="AF82" s="218"/>
      <c r="AG82" s="234"/>
      <c r="AH82" s="216"/>
      <c r="AI82" s="221"/>
      <c r="AJ82" s="234"/>
      <c r="AM82" s="30"/>
      <c r="AN82" s="30"/>
      <c r="AQ82" s="31">
        <f>IFERROR(VLOOKUP(AQ171,DAY!$A$2:$E$744,2,0),0)</f>
        <v>0</v>
      </c>
    </row>
    <row r="83" spans="1:43" ht="27.75" customHeight="1" outlineLevel="1" x14ac:dyDescent="0.4">
      <c r="A83" s="216"/>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16"/>
      <c r="AF83" s="218"/>
      <c r="AG83" s="234"/>
      <c r="AH83" s="216"/>
      <c r="AI83" s="221"/>
      <c r="AJ83" s="234"/>
      <c r="AM83" s="30"/>
      <c r="AN83" s="30"/>
      <c r="AQ83" s="34">
        <f>IFERROR(VLOOKUP(AQ171,DAY!$A$2:$E$744,3,0),0)</f>
        <v>0</v>
      </c>
    </row>
    <row r="84" spans="1:43" ht="89.25" customHeight="1" outlineLevel="1" x14ac:dyDescent="0.4">
      <c r="A84" s="216"/>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16"/>
      <c r="AF84" s="218"/>
      <c r="AG84" s="235"/>
      <c r="AH84" s="216"/>
      <c r="AI84" s="221"/>
      <c r="AJ84" s="235"/>
      <c r="AM84" s="38"/>
      <c r="AN84" s="38"/>
      <c r="AQ84" s="34">
        <f>IFERROR(VLOOKUP(AQ171,DAY!$A$2:$E$744,4,0),0)</f>
        <v>0</v>
      </c>
    </row>
    <row r="85" spans="1:43" ht="27.75" customHeight="1" outlineLevel="1" x14ac:dyDescent="0.4">
      <c r="A85" s="216"/>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36">
        <f>IFERROR(IF(AND(AE85&lt;=6,AE85&gt;=1),$F$149,IF(AM86&gt;0.284,$F$147,$F$148)),0)</f>
        <v>0</v>
      </c>
      <c r="AH85" s="40">
        <f>IF(COUNT(C86:AD86)=0,+(COUNTIF(C86:AD86,"作業"))+(COUNTIF(C86:AD86,"休日")),"")</f>
        <v>0</v>
      </c>
      <c r="AI85" s="57">
        <f>IF(COUNT(C86:AD86)=0,(COUNTIF(C86:AD86,"休日")),"")</f>
        <v>0</v>
      </c>
      <c r="AJ85" s="236">
        <f>IFERROR(IF(AND(AH85&lt;=6,AH85&gt;=1),$F$149,IF(AN86&gt;0.284,$F$145,$F$146)),0)</f>
        <v>0</v>
      </c>
      <c r="AL85" s="37"/>
      <c r="AM85" s="30"/>
      <c r="AN85" s="30"/>
      <c r="AQ85" s="36">
        <f>IFERROR(VLOOKUP(AQ171,DAY!$A$2:$E$744,5,0),0)</f>
        <v>0</v>
      </c>
    </row>
    <row r="86" spans="1:43" ht="27.75" customHeight="1" outlineLevel="1" thickBot="1" x14ac:dyDescent="0.45">
      <c r="A86" s="24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12">
        <f>IFERROR(AM86,0)</f>
        <v>0</v>
      </c>
      <c r="AF86" s="213"/>
      <c r="AG86" s="237"/>
      <c r="AH86" s="212">
        <f>IFERROR(AN86,0)</f>
        <v>0</v>
      </c>
      <c r="AI86" s="214"/>
      <c r="AJ86" s="237"/>
      <c r="AM86" s="42" t="e">
        <f>ROUND(AF85/AE85,3)</f>
        <v>#DIV/0!</v>
      </c>
      <c r="AN86" s="43" t="e">
        <f>ROUND(AI85/AH85,3)</f>
        <v>#DIV/0!</v>
      </c>
      <c r="AQ86" s="39">
        <f>IFERROR(VLOOKUP(AQ171,DAY!$A$2:$E$744,6,0),0)</f>
        <v>0</v>
      </c>
    </row>
    <row r="87" spans="1:43" ht="27.75" customHeight="1" outlineLevel="1" thickBot="1" x14ac:dyDescent="0.45">
      <c r="A87" s="219"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15" t="s">
        <v>11</v>
      </c>
      <c r="AF87" s="217" t="s">
        <v>12</v>
      </c>
      <c r="AG87" s="234" t="s">
        <v>84</v>
      </c>
      <c r="AH87" s="219" t="s">
        <v>11</v>
      </c>
      <c r="AI87" s="220" t="s">
        <v>13</v>
      </c>
      <c r="AJ87" s="234" t="s">
        <v>84</v>
      </c>
      <c r="AK87" s="37"/>
      <c r="AM87" s="30"/>
      <c r="AN87" s="30"/>
      <c r="AQ87" s="41">
        <f>IFERROR(VLOOKUP(AQ171,DAY!$A$2:$E$744,7,0),0)</f>
        <v>0</v>
      </c>
    </row>
    <row r="88" spans="1:43" ht="27.75" customHeight="1" outlineLevel="1" x14ac:dyDescent="0.4">
      <c r="A88" s="216"/>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16"/>
      <c r="AF88" s="218"/>
      <c r="AG88" s="234"/>
      <c r="AH88" s="216"/>
      <c r="AI88" s="221"/>
      <c r="AJ88" s="234"/>
      <c r="AM88" s="30"/>
      <c r="AN88" s="30"/>
      <c r="AQ88" s="35">
        <f>IFERROR(VLOOKUP(AQ172,DAY!$A$2:$E$744,2,0),0)</f>
        <v>0</v>
      </c>
    </row>
    <row r="89" spans="1:43" ht="27.75" customHeight="1" outlineLevel="1" x14ac:dyDescent="0.4">
      <c r="A89" s="216"/>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16"/>
      <c r="AF89" s="218"/>
      <c r="AG89" s="234"/>
      <c r="AH89" s="216"/>
      <c r="AI89" s="221"/>
      <c r="AJ89" s="234"/>
      <c r="AM89" s="30"/>
      <c r="AN89" s="30"/>
      <c r="AQ89" s="34">
        <f>IFERROR(VLOOKUP(AQ172,DAY!$A$2:$E$744,3,0),0)</f>
        <v>0</v>
      </c>
    </row>
    <row r="90" spans="1:43" ht="89.25" customHeight="1" outlineLevel="1" x14ac:dyDescent="0.4">
      <c r="A90" s="216"/>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16"/>
      <c r="AF90" s="218"/>
      <c r="AG90" s="235"/>
      <c r="AH90" s="216"/>
      <c r="AI90" s="221"/>
      <c r="AJ90" s="235"/>
      <c r="AM90" s="38"/>
      <c r="AN90" s="38"/>
      <c r="AQ90" s="34">
        <f>IFERROR(VLOOKUP(AQ172,DAY!$A$2:$E$744,4,0),0)</f>
        <v>0</v>
      </c>
    </row>
    <row r="91" spans="1:43" ht="27.75" customHeight="1" outlineLevel="1" x14ac:dyDescent="0.4">
      <c r="A91" s="216"/>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36">
        <f>IFERROR(IF(AND(AE91&lt;=6,AE91&gt;=1),$F$149,IF(AM92&gt;0.284,$F$147,$F$148)),0)</f>
        <v>0</v>
      </c>
      <c r="AH91" s="40">
        <f>IF(COUNT(C92:AD92)=0,+(COUNTIF(C92:AD92,"作業"))+(COUNTIF(C92:AD92,"休日")),"")</f>
        <v>0</v>
      </c>
      <c r="AI91" s="57">
        <f>IF(COUNT(C92:AD92)=0,(COUNTIF(C92:AD92,"休日")),"")</f>
        <v>0</v>
      </c>
      <c r="AJ91" s="236">
        <f>IFERROR(IF(AND(AH91&lt;=6,AH91&gt;=1),$F$149,IF(AN92&gt;0.284,$F$145,$F$146)),0)</f>
        <v>0</v>
      </c>
      <c r="AL91" s="37"/>
      <c r="AM91" s="30"/>
      <c r="AN91" s="30"/>
      <c r="AQ91" s="36">
        <f>IFERROR(VLOOKUP(AQ172,DAY!$A$2:$E$744,5,0),0)</f>
        <v>0</v>
      </c>
    </row>
    <row r="92" spans="1:43" ht="27.75" customHeight="1" outlineLevel="1" thickBot="1" x14ac:dyDescent="0.45">
      <c r="A92" s="24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12">
        <f>IFERROR(AM92,0)</f>
        <v>0</v>
      </c>
      <c r="AF92" s="213"/>
      <c r="AG92" s="237"/>
      <c r="AH92" s="212">
        <f>IFERROR(AN92,0)</f>
        <v>0</v>
      </c>
      <c r="AI92" s="214"/>
      <c r="AJ92" s="237"/>
      <c r="AM92" s="42" t="e">
        <f>ROUND(AF91/AE91,3)</f>
        <v>#DIV/0!</v>
      </c>
      <c r="AN92" s="43" t="e">
        <f>ROUND(AI91/AH91,3)</f>
        <v>#DIV/0!</v>
      </c>
      <c r="AQ92" s="39">
        <f>IFERROR(VLOOKUP(AQ172,DAY!$A$2:$E$744,6,0),0)</f>
        <v>0</v>
      </c>
    </row>
    <row r="93" spans="1:43" ht="27.75" customHeight="1" outlineLevel="1" thickBot="1" x14ac:dyDescent="0.45">
      <c r="A93" s="219"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15" t="s">
        <v>11</v>
      </c>
      <c r="AF93" s="217" t="s">
        <v>12</v>
      </c>
      <c r="AG93" s="234" t="s">
        <v>84</v>
      </c>
      <c r="AH93" s="219" t="s">
        <v>11</v>
      </c>
      <c r="AI93" s="220" t="s">
        <v>13</v>
      </c>
      <c r="AJ93" s="234" t="s">
        <v>84</v>
      </c>
      <c r="AK93" s="37"/>
      <c r="AM93" s="30"/>
      <c r="AN93" s="30"/>
      <c r="AQ93" s="46">
        <f>IFERROR(VLOOKUP(AQ172,DAY!$A$2:$E$744,7,0),0)</f>
        <v>0</v>
      </c>
    </row>
    <row r="94" spans="1:43" ht="27.75" customHeight="1" outlineLevel="1" x14ac:dyDescent="0.4">
      <c r="A94" s="216"/>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16"/>
      <c r="AF94" s="218"/>
      <c r="AG94" s="234"/>
      <c r="AH94" s="216"/>
      <c r="AI94" s="221"/>
      <c r="AJ94" s="234"/>
      <c r="AM94" s="30"/>
      <c r="AN94" s="30"/>
      <c r="AQ94" s="31">
        <f>IFERROR(VLOOKUP(AQ173,DAY!$A$2:$E$744,2,0),0)</f>
        <v>0</v>
      </c>
    </row>
    <row r="95" spans="1:43" ht="27.75" customHeight="1" outlineLevel="1" x14ac:dyDescent="0.4">
      <c r="A95" s="216"/>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16"/>
      <c r="AF95" s="218"/>
      <c r="AG95" s="234"/>
      <c r="AH95" s="216"/>
      <c r="AI95" s="221"/>
      <c r="AJ95" s="234"/>
      <c r="AM95" s="30"/>
      <c r="AN95" s="30"/>
      <c r="AQ95" s="34">
        <f>IFERROR(VLOOKUP(AQ173,DAY!$A$2:$E$744,3,0),0)</f>
        <v>0</v>
      </c>
    </row>
    <row r="96" spans="1:43" ht="89.25" customHeight="1" outlineLevel="1" x14ac:dyDescent="0.4">
      <c r="A96" s="216"/>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16"/>
      <c r="AF96" s="218"/>
      <c r="AG96" s="235"/>
      <c r="AH96" s="216"/>
      <c r="AI96" s="221"/>
      <c r="AJ96" s="235"/>
      <c r="AM96" s="38"/>
      <c r="AN96" s="38"/>
      <c r="AQ96" s="34">
        <f>IFERROR(VLOOKUP(AQ173,DAY!$A$2:$E$744,4,0),0)</f>
        <v>0</v>
      </c>
    </row>
    <row r="97" spans="1:43" ht="27.75" customHeight="1" outlineLevel="1" x14ac:dyDescent="0.4">
      <c r="A97" s="216"/>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36">
        <f>IFERROR(IF(AND(AE97&lt;=6,AE97&gt;=1),$F$149,IF(AM98&gt;0.284,$F$147,$F$148)),0)</f>
        <v>0</v>
      </c>
      <c r="AH97" s="40">
        <f>IF(COUNT(C98:AD98)=0,+(COUNTIF(C98:AD98,"作業"))+(COUNTIF(C98:AD98,"休日")),"")</f>
        <v>0</v>
      </c>
      <c r="AI97" s="57">
        <f>IF(COUNT(C98:AD98)=0,(COUNTIF(C98:AD98,"休日")),"")</f>
        <v>0</v>
      </c>
      <c r="AJ97" s="236">
        <f>IFERROR(IF(AND(AH97&lt;=6,AH97&gt;=1),$F$149,IF(AN98&gt;0.284,$F$145,$F$146)),0)</f>
        <v>0</v>
      </c>
      <c r="AL97" s="37"/>
      <c r="AM97" s="30"/>
      <c r="AN97" s="30"/>
      <c r="AQ97" s="36">
        <f>IFERROR(VLOOKUP(AQ173,DAY!$A$2:$E$744,5,0),0)</f>
        <v>0</v>
      </c>
    </row>
    <row r="98" spans="1:43" ht="27.75" customHeight="1" outlineLevel="1" thickBot="1" x14ac:dyDescent="0.45">
      <c r="A98" s="24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12">
        <f>IFERROR(AM98,0)</f>
        <v>0</v>
      </c>
      <c r="AF98" s="213"/>
      <c r="AG98" s="237"/>
      <c r="AH98" s="212">
        <f>IFERROR(AN98,0)</f>
        <v>0</v>
      </c>
      <c r="AI98" s="214"/>
      <c r="AJ98" s="237"/>
      <c r="AM98" s="42" t="e">
        <f>ROUND(AF97/AE97,3)</f>
        <v>#DIV/0!</v>
      </c>
      <c r="AN98" s="43" t="e">
        <f>ROUND(AI97/AH97,3)</f>
        <v>#DIV/0!</v>
      </c>
      <c r="AQ98" s="39">
        <f>IFERROR(VLOOKUP(AQ173,DAY!$A$2:$E$744,6,0),0)</f>
        <v>0</v>
      </c>
    </row>
    <row r="99" spans="1:43" ht="27.75" customHeight="1" outlineLevel="1" thickBot="1" x14ac:dyDescent="0.45">
      <c r="A99" s="219"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15" t="s">
        <v>11</v>
      </c>
      <c r="AF99" s="217" t="s">
        <v>12</v>
      </c>
      <c r="AG99" s="234" t="s">
        <v>84</v>
      </c>
      <c r="AH99" s="219" t="s">
        <v>11</v>
      </c>
      <c r="AI99" s="220" t="s">
        <v>13</v>
      </c>
      <c r="AJ99" s="234" t="s">
        <v>84</v>
      </c>
      <c r="AK99" s="37"/>
      <c r="AM99" s="30"/>
      <c r="AN99" s="30"/>
      <c r="AQ99" s="41">
        <f>IFERROR(VLOOKUP(AQ173,DAY!$A$2:$E$744,7,0),0)</f>
        <v>0</v>
      </c>
    </row>
    <row r="100" spans="1:43" ht="27.75" customHeight="1" outlineLevel="1" x14ac:dyDescent="0.4">
      <c r="A100" s="216"/>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16"/>
      <c r="AF100" s="218"/>
      <c r="AG100" s="234"/>
      <c r="AH100" s="216"/>
      <c r="AI100" s="221"/>
      <c r="AJ100" s="234"/>
      <c r="AM100" s="30"/>
      <c r="AN100" s="30"/>
      <c r="AQ100" s="31">
        <f>IFERROR(VLOOKUP(AQ179,DAY!$A$2:$E$744,2,0),0)</f>
        <v>0</v>
      </c>
    </row>
    <row r="101" spans="1:43" ht="27.75" customHeight="1" outlineLevel="1" x14ac:dyDescent="0.4">
      <c r="A101" s="216"/>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16"/>
      <c r="AF101" s="218"/>
      <c r="AG101" s="234"/>
      <c r="AH101" s="216"/>
      <c r="AI101" s="221"/>
      <c r="AJ101" s="234"/>
      <c r="AM101" s="30"/>
      <c r="AN101" s="30"/>
      <c r="AQ101" s="34">
        <f>IFERROR(VLOOKUP(AQ179,DAY!$A$2:$E$744,3,0),0)</f>
        <v>0</v>
      </c>
    </row>
    <row r="102" spans="1:43" ht="89.25" customHeight="1" outlineLevel="1" x14ac:dyDescent="0.4">
      <c r="A102" s="216"/>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16"/>
      <c r="AF102" s="218"/>
      <c r="AG102" s="235"/>
      <c r="AH102" s="216"/>
      <c r="AI102" s="221"/>
      <c r="AJ102" s="235"/>
      <c r="AM102" s="38"/>
      <c r="AN102" s="38"/>
      <c r="AQ102" s="34">
        <f>IFERROR(VLOOKUP(AQ179,DAY!$A$2:$E$744,4,0),0)</f>
        <v>0</v>
      </c>
    </row>
    <row r="103" spans="1:43" ht="27.75" customHeight="1" outlineLevel="1" x14ac:dyDescent="0.4">
      <c r="A103" s="216"/>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36">
        <f>IFERROR(IF(AND(AE103&lt;=6,AE103&gt;=1),$F$149,IF(AM104&gt;0.284,$F$147,$F$148)),0)</f>
        <v>0</v>
      </c>
      <c r="AH103" s="40">
        <f>IF(COUNT(C104:AD104)=0,+(COUNTIF(C104:AD104,"作業"))+(COUNTIF(C104:AD104,"休日")),"")</f>
        <v>0</v>
      </c>
      <c r="AI103" s="57">
        <f>IF(COUNT(C104:AD104)=0,(COUNTIF(C104:AD104,"休日")),"")</f>
        <v>0</v>
      </c>
      <c r="AJ103" s="236">
        <f>IFERROR(IF(AND(AH103&lt;=6,AH103&gt;=1),$F$149,IF(AN104&gt;0.284,$F$145,$F$146)),0)</f>
        <v>0</v>
      </c>
      <c r="AL103" s="37"/>
      <c r="AM103" s="30"/>
      <c r="AN103" s="30"/>
      <c r="AQ103" s="36">
        <f>IFERROR(VLOOKUP(AQ179,DAY!$A$2:$E$744,5,0),0)</f>
        <v>0</v>
      </c>
    </row>
    <row r="104" spans="1:43" ht="27.75" customHeight="1" outlineLevel="1" thickBot="1" x14ac:dyDescent="0.45">
      <c r="A104" s="24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12">
        <f>IFERROR(AM104,0)</f>
        <v>0</v>
      </c>
      <c r="AF104" s="213"/>
      <c r="AG104" s="237"/>
      <c r="AH104" s="212">
        <f>IFERROR(AN104,0)</f>
        <v>0</v>
      </c>
      <c r="AI104" s="214"/>
      <c r="AJ104" s="237"/>
      <c r="AM104" s="42" t="e">
        <f>ROUND(AF103/AE103,3)</f>
        <v>#DIV/0!</v>
      </c>
      <c r="AN104" s="43" t="e">
        <f>ROUND(AI103/AH103,3)</f>
        <v>#DIV/0!</v>
      </c>
      <c r="AQ104" s="39">
        <f>IFERROR(VLOOKUP(AQ179,DAY!$A$2:$E$744,6,0),0)</f>
        <v>0</v>
      </c>
    </row>
    <row r="105" spans="1:43" ht="27.75" customHeight="1" outlineLevel="1" thickBot="1" x14ac:dyDescent="0.45">
      <c r="A105" s="219"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15" t="s">
        <v>11</v>
      </c>
      <c r="AF105" s="217" t="s">
        <v>12</v>
      </c>
      <c r="AG105" s="234" t="s">
        <v>84</v>
      </c>
      <c r="AH105" s="219" t="s">
        <v>11</v>
      </c>
      <c r="AI105" s="220" t="s">
        <v>13</v>
      </c>
      <c r="AJ105" s="234" t="s">
        <v>84</v>
      </c>
      <c r="AK105" s="37"/>
      <c r="AM105" s="30"/>
      <c r="AN105" s="30"/>
      <c r="AQ105" s="41">
        <f>IFERROR(VLOOKUP(AQ179,DAY!$A$2:$E$744,7,0),0)</f>
        <v>0</v>
      </c>
    </row>
    <row r="106" spans="1:43" ht="27.75" customHeight="1" outlineLevel="1" x14ac:dyDescent="0.4">
      <c r="A106" s="216"/>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16"/>
      <c r="AF106" s="218"/>
      <c r="AG106" s="234"/>
      <c r="AH106" s="216"/>
      <c r="AI106" s="221"/>
      <c r="AJ106" s="234"/>
      <c r="AM106" s="30"/>
      <c r="AN106" s="30"/>
      <c r="AQ106" s="31">
        <f>IFERROR(VLOOKUP(AQ185,DAY!$A$2:$E$744,2,0),0)</f>
        <v>0</v>
      </c>
    </row>
    <row r="107" spans="1:43" ht="27.75" customHeight="1" outlineLevel="1" x14ac:dyDescent="0.4">
      <c r="A107" s="216"/>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16"/>
      <c r="AF107" s="218"/>
      <c r="AG107" s="234"/>
      <c r="AH107" s="216"/>
      <c r="AI107" s="221"/>
      <c r="AJ107" s="234"/>
      <c r="AM107" s="30"/>
      <c r="AN107" s="30"/>
      <c r="AQ107" s="34">
        <f>IFERROR(VLOOKUP(AQ185,DAY!$A$2:$E$744,3,0),0)</f>
        <v>0</v>
      </c>
    </row>
    <row r="108" spans="1:43" ht="89.25" customHeight="1" outlineLevel="1" x14ac:dyDescent="0.4">
      <c r="A108" s="216"/>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16"/>
      <c r="AF108" s="218"/>
      <c r="AG108" s="235"/>
      <c r="AH108" s="216"/>
      <c r="AI108" s="221"/>
      <c r="AJ108" s="235"/>
      <c r="AM108" s="38"/>
      <c r="AN108" s="38"/>
      <c r="AQ108" s="34">
        <f>IFERROR(VLOOKUP(AQ185,DAY!$A$2:$E$744,4,0),0)</f>
        <v>0</v>
      </c>
    </row>
    <row r="109" spans="1:43" ht="27.75" customHeight="1" outlineLevel="1" x14ac:dyDescent="0.4">
      <c r="A109" s="216"/>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36">
        <f>IFERROR(IF(AND(AE109&lt;=6,AE109&gt;=1),$F$149,IF(AM110&gt;0.284,$F$147,$F$148)),0)</f>
        <v>0</v>
      </c>
      <c r="AH109" s="40">
        <f>IF(COUNT(C110:AD110)=0,+(COUNTIF(C110:AD110,"作業"))+(COUNTIF(C110:AD110,"休日")),"")</f>
        <v>0</v>
      </c>
      <c r="AI109" s="57">
        <f>IF(COUNT(C110:AD110)=0,(COUNTIF(C110:AD110,"休日")),"")</f>
        <v>0</v>
      </c>
      <c r="AJ109" s="236">
        <f>IFERROR(IF(AND(AH109&lt;=6,AH109&gt;=1),$F$149,IF(AN110&gt;0.284,$F$145,$F$146)),0)</f>
        <v>0</v>
      </c>
      <c r="AL109" s="37"/>
      <c r="AM109" s="30"/>
      <c r="AN109" s="30"/>
      <c r="AQ109" s="36">
        <f>IFERROR(VLOOKUP(AQ185,DAY!$A$2:$E$744,5,0),0)</f>
        <v>0</v>
      </c>
    </row>
    <row r="110" spans="1:43" ht="27.75" customHeight="1" outlineLevel="1" thickBot="1" x14ac:dyDescent="0.45">
      <c r="A110" s="24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12">
        <f>IFERROR(AM110,0)</f>
        <v>0</v>
      </c>
      <c r="AF110" s="213"/>
      <c r="AG110" s="237"/>
      <c r="AH110" s="212">
        <f>IFERROR(AN110,0)</f>
        <v>0</v>
      </c>
      <c r="AI110" s="214"/>
      <c r="AJ110" s="237"/>
      <c r="AM110" s="42" t="e">
        <f>ROUND(AF109/AE109,3)</f>
        <v>#DIV/0!</v>
      </c>
      <c r="AN110" s="43" t="e">
        <f>ROUND(AI109/AH109,3)</f>
        <v>#DIV/0!</v>
      </c>
      <c r="AQ110" s="39">
        <f>IFERROR(VLOOKUP(AQ185,DAY!$A$2:$E$744,6,0),0)</f>
        <v>0</v>
      </c>
    </row>
    <row r="111" spans="1:43" ht="27.75" customHeight="1" outlineLevel="1" thickBot="1" x14ac:dyDescent="0.45">
      <c r="A111" s="219"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15" t="s">
        <v>11</v>
      </c>
      <c r="AF111" s="217" t="s">
        <v>12</v>
      </c>
      <c r="AG111" s="234" t="s">
        <v>84</v>
      </c>
      <c r="AH111" s="219" t="s">
        <v>11</v>
      </c>
      <c r="AI111" s="220" t="s">
        <v>13</v>
      </c>
      <c r="AJ111" s="234" t="s">
        <v>84</v>
      </c>
      <c r="AK111" s="37"/>
      <c r="AM111" s="30"/>
      <c r="AN111" s="30"/>
      <c r="AQ111" s="41">
        <f>IFERROR(VLOOKUP(AQ185,DAY!$A$2:$E$744,7,0),0)</f>
        <v>0</v>
      </c>
    </row>
    <row r="112" spans="1:43" ht="27.75" customHeight="1" outlineLevel="1" x14ac:dyDescent="0.4">
      <c r="A112" s="216"/>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16"/>
      <c r="AF112" s="218"/>
      <c r="AG112" s="234"/>
      <c r="AH112" s="216"/>
      <c r="AI112" s="221"/>
      <c r="AJ112" s="234"/>
      <c r="AM112" s="30"/>
      <c r="AN112" s="30"/>
      <c r="AQ112" s="31">
        <f>IFERROR(VLOOKUP(AQ191,DAY!$A$2:$E$744,2,0),0)</f>
        <v>0</v>
      </c>
    </row>
    <row r="113" spans="1:43" ht="27.75" customHeight="1" outlineLevel="1" x14ac:dyDescent="0.4">
      <c r="A113" s="216"/>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16"/>
      <c r="AF113" s="218"/>
      <c r="AG113" s="234"/>
      <c r="AH113" s="216"/>
      <c r="AI113" s="221"/>
      <c r="AJ113" s="234"/>
      <c r="AM113" s="30"/>
      <c r="AN113" s="30"/>
      <c r="AQ113" s="34">
        <f>IFERROR(VLOOKUP(AQ191,DAY!$A$2:$E$744,3,0),0)</f>
        <v>0</v>
      </c>
    </row>
    <row r="114" spans="1:43" ht="89.25" customHeight="1" x14ac:dyDescent="0.4">
      <c r="A114" s="216"/>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16"/>
      <c r="AF114" s="218"/>
      <c r="AG114" s="235"/>
      <c r="AH114" s="216"/>
      <c r="AI114" s="221"/>
      <c r="AJ114" s="235"/>
      <c r="AM114" s="38"/>
      <c r="AN114" s="38"/>
      <c r="AQ114" s="34">
        <f>IFERROR(VLOOKUP(AQ191,DAY!$A$2:$E$744,4,0),0)</f>
        <v>0</v>
      </c>
    </row>
    <row r="115" spans="1:43" ht="27.75" customHeight="1" x14ac:dyDescent="0.4">
      <c r="A115" s="216"/>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36">
        <f>IFERROR(IF(AND(AE115&lt;=6,AE115&gt;=1),$F$149,IF(AM116&gt;0.284,$F$147,$F$148)),0)</f>
        <v>0</v>
      </c>
      <c r="AH115" s="40">
        <f>IF(COUNT(C116:AD116)=0,+(COUNTIF(C116:AD116,"作業"))+(COUNTIF(C116:AD116,"休日")),"")</f>
        <v>0</v>
      </c>
      <c r="AI115" s="57">
        <f>IF(COUNT(C116:AD116)=0,(COUNTIF(C116:AD116,"休日")),"")</f>
        <v>0</v>
      </c>
      <c r="AJ115" s="236">
        <f>IFERROR(IF(AND(AH115&lt;=6,AH115&gt;=1),$F$149,IF(AN116&gt;0.284,$F$145,$F$146)),0)</f>
        <v>0</v>
      </c>
      <c r="AL115" s="37"/>
      <c r="AM115" s="30"/>
      <c r="AN115" s="30"/>
      <c r="AQ115" s="36">
        <f>IFERROR(VLOOKUP(AQ191,DAY!$A$2:$E$744,5,0),0)</f>
        <v>0</v>
      </c>
    </row>
    <row r="116" spans="1:43" ht="27.75" customHeight="1" thickBot="1" x14ac:dyDescent="0.45">
      <c r="A116" s="24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12">
        <f>IFERROR(AM116,0)</f>
        <v>0</v>
      </c>
      <c r="AF116" s="213"/>
      <c r="AG116" s="237"/>
      <c r="AH116" s="212">
        <f>IFERROR(AN116,0)</f>
        <v>0</v>
      </c>
      <c r="AI116" s="214"/>
      <c r="AJ116" s="237"/>
      <c r="AM116" s="42" t="e">
        <f>ROUND(AF115/AE115,3)</f>
        <v>#DIV/0!</v>
      </c>
      <c r="AN116" s="43" t="e">
        <f>ROUND(AI115/AH115,3)</f>
        <v>#DIV/0!</v>
      </c>
      <c r="AQ116" s="39">
        <f>IFERROR(VLOOKUP(AQ191,DAY!$A$2:$E$744,6,0),0)</f>
        <v>0</v>
      </c>
    </row>
    <row r="117" spans="1:43" ht="27.75" customHeight="1" thickBot="1" x14ac:dyDescent="0.45">
      <c r="A117" s="219"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47" t="s">
        <v>11</v>
      </c>
      <c r="AF117" s="249" t="s">
        <v>12</v>
      </c>
      <c r="AG117" s="296" t="s">
        <v>84</v>
      </c>
      <c r="AH117" s="247" t="s">
        <v>11</v>
      </c>
      <c r="AI117" s="249" t="s">
        <v>13</v>
      </c>
      <c r="AJ117" s="296" t="s">
        <v>84</v>
      </c>
      <c r="AK117" s="37"/>
      <c r="AM117" s="30"/>
      <c r="AN117" s="30"/>
      <c r="AQ117" s="41">
        <f>IFERROR(VLOOKUP(AQ191,DAY!$A$2:$E$744,7,0),0)</f>
        <v>0</v>
      </c>
    </row>
    <row r="118" spans="1:43" ht="27.75" customHeight="1" x14ac:dyDescent="0.4">
      <c r="A118" s="216"/>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48"/>
      <c r="AF118" s="250"/>
      <c r="AG118" s="234"/>
      <c r="AH118" s="248"/>
      <c r="AI118" s="250"/>
      <c r="AJ118" s="234"/>
      <c r="AM118" s="30"/>
      <c r="AN118" s="30"/>
      <c r="AQ118" s="31">
        <f>IFERROR(VLOOKUP(AQ197,DAY!$A$2:$E$744,2,0),0)</f>
        <v>0</v>
      </c>
    </row>
    <row r="119" spans="1:43" ht="27.75" customHeight="1" x14ac:dyDescent="0.4">
      <c r="A119" s="216"/>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48"/>
      <c r="AF119" s="250"/>
      <c r="AG119" s="234"/>
      <c r="AH119" s="248"/>
      <c r="AI119" s="250"/>
      <c r="AJ119" s="234"/>
      <c r="AM119" s="30"/>
      <c r="AN119" s="30"/>
      <c r="AQ119" s="34">
        <f>IFERROR(VLOOKUP(AQ197,DAY!$A$2:$E$744,3,0),0)</f>
        <v>0</v>
      </c>
    </row>
    <row r="120" spans="1:43" ht="89.25" customHeight="1" x14ac:dyDescent="0.4">
      <c r="A120" s="216"/>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15"/>
      <c r="AF120" s="251"/>
      <c r="AG120" s="235"/>
      <c r="AH120" s="215"/>
      <c r="AI120" s="251"/>
      <c r="AJ120" s="235"/>
      <c r="AM120" s="38"/>
      <c r="AN120" s="38"/>
      <c r="AQ120" s="34">
        <f>IFERROR(VLOOKUP(AQ197,DAY!$A$2:$E$744,4,0),0)</f>
        <v>0</v>
      </c>
    </row>
    <row r="121" spans="1:43" ht="27.75" customHeight="1" x14ac:dyDescent="0.4">
      <c r="A121" s="216"/>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36">
        <f>IFERROR(IF(AND(AE121&lt;=6,AE121&gt;=1),$F$149,IF(AM122&gt;0.284,$F$147,$F$148)),0)</f>
        <v>0</v>
      </c>
      <c r="AH121" s="40">
        <f>IF(COUNT(C122:AD122)=0,+(COUNTIF(C122:AD122,"作業"))+(COUNTIF(C122:AD122,"休日")),"")</f>
        <v>0</v>
      </c>
      <c r="AI121" s="57">
        <f>IF(COUNT(C122:AD122)=0,(COUNTIF(C122:AD122,"休日")),"")</f>
        <v>0</v>
      </c>
      <c r="AJ121" s="236">
        <f>IFERROR(IF(AND(AH121&lt;=6,AH121&gt;=1),$F$149,IF(AN122&gt;0.284,$F$145,$F$146)),0)</f>
        <v>0</v>
      </c>
      <c r="AL121" s="37"/>
      <c r="AM121" s="30"/>
      <c r="AN121" s="30"/>
      <c r="AQ121" s="36">
        <f>IFERROR(VLOOKUP(AQ197,DAY!$A$2:$E$744,5,0),0)</f>
        <v>0</v>
      </c>
    </row>
    <row r="122" spans="1:43" ht="27.75" customHeight="1" thickBot="1" x14ac:dyDescent="0.45">
      <c r="A122" s="24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12">
        <f>IFERROR(AM122,0)</f>
        <v>0</v>
      </c>
      <c r="AF122" s="213"/>
      <c r="AG122" s="237"/>
      <c r="AH122" s="212">
        <f>IFERROR(AN122,0)</f>
        <v>0</v>
      </c>
      <c r="AI122" s="214"/>
      <c r="AJ122" s="237"/>
      <c r="AM122" s="42" t="e">
        <f>ROUND(AF121/AE121,3)</f>
        <v>#DIV/0!</v>
      </c>
      <c r="AN122" s="43" t="e">
        <f>ROUND(AI121/AH121,3)</f>
        <v>#DIV/0!</v>
      </c>
      <c r="AQ122" s="39">
        <f>IFERROR(VLOOKUP(AQ197,DAY!$A$2:$E$744,6,0),0)</f>
        <v>0</v>
      </c>
    </row>
    <row r="123" spans="1:43" ht="27.75" customHeight="1" thickBot="1" x14ac:dyDescent="0.45">
      <c r="A123" s="219"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15" t="s">
        <v>11</v>
      </c>
      <c r="AF123" s="217" t="s">
        <v>12</v>
      </c>
      <c r="AG123" s="234" t="s">
        <v>84</v>
      </c>
      <c r="AH123" s="219" t="s">
        <v>11</v>
      </c>
      <c r="AI123" s="220" t="s">
        <v>13</v>
      </c>
      <c r="AJ123" s="234" t="s">
        <v>84</v>
      </c>
      <c r="AK123" s="37"/>
      <c r="AM123" s="30"/>
      <c r="AN123" s="30"/>
      <c r="AQ123" s="41">
        <f>IFERROR(VLOOKUP(AQ197,DAY!$A$2:$E$744,7,0),0)</f>
        <v>0</v>
      </c>
    </row>
    <row r="124" spans="1:43" ht="27.75" customHeight="1" x14ac:dyDescent="0.4">
      <c r="A124" s="216"/>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16"/>
      <c r="AF124" s="218"/>
      <c r="AG124" s="234"/>
      <c r="AH124" s="216"/>
      <c r="AI124" s="221"/>
      <c r="AJ124" s="234"/>
      <c r="AM124" s="30"/>
      <c r="AN124" s="30"/>
      <c r="AQ124" s="31">
        <f>IFERROR(VLOOKUP(AQ203,DAY!$A$2:$E$744,2,0),0)</f>
        <v>0</v>
      </c>
    </row>
    <row r="125" spans="1:43" ht="27.75" customHeight="1" x14ac:dyDescent="0.4">
      <c r="A125" s="216"/>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16"/>
      <c r="AF125" s="218"/>
      <c r="AG125" s="234"/>
      <c r="AH125" s="216"/>
      <c r="AI125" s="221"/>
      <c r="AJ125" s="234"/>
      <c r="AM125" s="30"/>
      <c r="AN125" s="30"/>
      <c r="AQ125" s="34">
        <f>IFERROR(VLOOKUP(AQ203,DAY!$A$2:$E$744,3,0),0)</f>
        <v>0</v>
      </c>
    </row>
    <row r="126" spans="1:43" ht="89.25" customHeight="1" x14ac:dyDescent="0.4">
      <c r="A126" s="216"/>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16"/>
      <c r="AF126" s="218"/>
      <c r="AG126" s="235"/>
      <c r="AH126" s="216"/>
      <c r="AI126" s="221"/>
      <c r="AJ126" s="235"/>
      <c r="AM126" s="38"/>
      <c r="AN126" s="38"/>
      <c r="AQ126" s="34">
        <f>IFERROR(VLOOKUP(AQ203,DAY!$A$2:$E$744,4,0),0)</f>
        <v>0</v>
      </c>
    </row>
    <row r="127" spans="1:43" ht="27.75" customHeight="1" x14ac:dyDescent="0.4">
      <c r="A127" s="216"/>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36">
        <f>IFERROR(IF(AND(AE127&lt;=6,AE127&gt;=1),$F$149,IF(AM128&gt;0.284,$F$147,$F$148)),0)</f>
        <v>0</v>
      </c>
      <c r="AH127" s="40">
        <f>IF(COUNT(C128:AD128)=0,+(COUNTIF(C128:AD128,"作業"))+(COUNTIF(C128:AD128,"休日")),"")</f>
        <v>0</v>
      </c>
      <c r="AI127" s="57">
        <f>IF(COUNT(C128:AD128)=0,(COUNTIF(C128:AD128,"休日")),"")</f>
        <v>0</v>
      </c>
      <c r="AJ127" s="236">
        <f>IFERROR(IF(AND(AH127&lt;=6,AH127&gt;=1),$F$149,IF(AN128&gt;0.284,$F$145,$F$146)),0)</f>
        <v>0</v>
      </c>
      <c r="AL127" s="37"/>
      <c r="AM127" s="30"/>
      <c r="AN127" s="30"/>
      <c r="AQ127" s="36">
        <f>IFERROR(VLOOKUP(AQ203,DAY!$A$2:$E$744,5,0),0)</f>
        <v>0</v>
      </c>
    </row>
    <row r="128" spans="1:43" ht="27.75" customHeight="1" thickBot="1" x14ac:dyDescent="0.45">
      <c r="A128" s="24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12">
        <f>IFERROR(AM128,0)</f>
        <v>0</v>
      </c>
      <c r="AF128" s="213"/>
      <c r="AG128" s="237"/>
      <c r="AH128" s="212">
        <f>IFERROR(AN128,0)</f>
        <v>0</v>
      </c>
      <c r="AI128" s="214"/>
      <c r="AJ128" s="237"/>
      <c r="AM128" s="42" t="e">
        <f>ROUND(AF127/AE127,3)</f>
        <v>#DIV/0!</v>
      </c>
      <c r="AN128" s="43" t="e">
        <f>ROUND(AI127/AH127,3)</f>
        <v>#DIV/0!</v>
      </c>
      <c r="AQ128" s="39">
        <f>IFERROR(VLOOKUP(AQ203,DAY!$A$2:$E$744,6,0),0)</f>
        <v>0</v>
      </c>
    </row>
    <row r="129" spans="1:43" ht="27.75" customHeight="1" thickBot="1" x14ac:dyDescent="0.45">
      <c r="A129" s="219"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15" t="s">
        <v>11</v>
      </c>
      <c r="AF129" s="217" t="s">
        <v>12</v>
      </c>
      <c r="AG129" s="234" t="s">
        <v>84</v>
      </c>
      <c r="AH129" s="219" t="s">
        <v>11</v>
      </c>
      <c r="AI129" s="220" t="s">
        <v>13</v>
      </c>
      <c r="AJ129" s="234" t="s">
        <v>84</v>
      </c>
      <c r="AK129" s="37"/>
      <c r="AM129" s="30"/>
      <c r="AN129" s="30"/>
      <c r="AQ129" s="41">
        <f>IFERROR(VLOOKUP(AQ203,DAY!$A$2:$E$744,7,0),0)</f>
        <v>0</v>
      </c>
    </row>
    <row r="130" spans="1:43" ht="27.75" customHeight="1" x14ac:dyDescent="0.4">
      <c r="A130" s="216"/>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16"/>
      <c r="AF130" s="218"/>
      <c r="AG130" s="234"/>
      <c r="AH130" s="216"/>
      <c r="AI130" s="221"/>
      <c r="AJ130" s="234"/>
      <c r="AM130" s="30"/>
      <c r="AN130" s="30"/>
      <c r="AQ130" s="31">
        <f>IFERROR(VLOOKUP(AQ209,DAY!$A$2:$E$744,2,0),0)</f>
        <v>0</v>
      </c>
    </row>
    <row r="131" spans="1:43" ht="27.75" customHeight="1" x14ac:dyDescent="0.4">
      <c r="A131" s="216"/>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16"/>
      <c r="AF131" s="218"/>
      <c r="AG131" s="234"/>
      <c r="AH131" s="216"/>
      <c r="AI131" s="221"/>
      <c r="AJ131" s="234"/>
      <c r="AM131" s="30"/>
      <c r="AN131" s="30"/>
      <c r="AQ131" s="34">
        <f>IFERROR(VLOOKUP(AQ209,DAY!$A$2:$E$744,3,0),0)</f>
        <v>0</v>
      </c>
    </row>
    <row r="132" spans="1:43" ht="89.25" customHeight="1" x14ac:dyDescent="0.4">
      <c r="A132" s="216"/>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16"/>
      <c r="AF132" s="218"/>
      <c r="AG132" s="235"/>
      <c r="AH132" s="216"/>
      <c r="AI132" s="221"/>
      <c r="AJ132" s="235"/>
      <c r="AM132" s="38"/>
      <c r="AN132" s="38"/>
      <c r="AQ132" s="34">
        <f>IFERROR(VLOOKUP(AQ209,DAY!$A$2:$E$744,4,0),0)</f>
        <v>0</v>
      </c>
    </row>
    <row r="133" spans="1:43" ht="27.75" customHeight="1" x14ac:dyDescent="0.4">
      <c r="A133" s="216"/>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36">
        <f>IFERROR(IF(AND(AE133&lt;=6,AE133&gt;=1),$F$149,IF(AM134&gt;0.284,$F$147,$F$148)),0)</f>
        <v>0</v>
      </c>
      <c r="AH133" s="40">
        <f>IF(COUNT(C134:AD134)=0,+(COUNTIF(C134:AD134,"作業"))+(COUNTIF(C134:AD134,"休日")),"")</f>
        <v>0</v>
      </c>
      <c r="AI133" s="57">
        <f>IF(COUNT(C134:AD134)=0,(COUNTIF(C134:AD134,"休日")),"")</f>
        <v>0</v>
      </c>
      <c r="AJ133" s="236">
        <f>IFERROR(IF(AND(AH133&lt;=6,AH133&gt;=1),$F$149,IF(AN134&gt;0.284,$F$145,$F$146)),0)</f>
        <v>0</v>
      </c>
      <c r="AL133" s="37"/>
      <c r="AM133" s="30"/>
      <c r="AN133" s="30"/>
      <c r="AQ133" s="36">
        <f>IFERROR(VLOOKUP(AQ209,DAY!$A$2:$E$744,5,0),0)</f>
        <v>0</v>
      </c>
    </row>
    <row r="134" spans="1:43" ht="27.75" customHeight="1" thickBot="1" x14ac:dyDescent="0.45">
      <c r="A134" s="24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12">
        <f>IFERROR(AM134,0)</f>
        <v>0</v>
      </c>
      <c r="AF134" s="213"/>
      <c r="AG134" s="237"/>
      <c r="AH134" s="212">
        <f>IFERROR(AN134,0)</f>
        <v>0</v>
      </c>
      <c r="AI134" s="214"/>
      <c r="AJ134" s="237"/>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52"/>
      <c r="AF135" s="252"/>
      <c r="AG135" s="77"/>
      <c r="AH135" s="252"/>
      <c r="AI135" s="252"/>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53"/>
      <c r="AA136" s="254"/>
      <c r="AB136" s="254"/>
      <c r="AC136" s="254"/>
      <c r="AD136" s="255"/>
      <c r="AE136" s="287" t="s">
        <v>4</v>
      </c>
      <c r="AF136" s="288"/>
      <c r="AG136" s="289"/>
      <c r="AH136" s="303" t="s">
        <v>5</v>
      </c>
      <c r="AI136" s="304"/>
      <c r="AJ136" s="305"/>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63" t="s">
        <v>45</v>
      </c>
      <c r="AD137" s="264"/>
      <c r="AE137" s="284">
        <f>AE19+AE25+AE31+AE37+AE43+AE49+AE55+AE61+AE67+AE73+AE79+AE85+AE91+AE97+AE103+AE109+AE115+AE121+AE127+AE133</f>
        <v>260</v>
      </c>
      <c r="AF137" s="285"/>
      <c r="AG137" s="286"/>
      <c r="AH137" s="290">
        <f>AH19+AH25+AH31+AH37+AH43+AH49+AH55+AH61+AH67+AH73+AH79+AH85+AH91+AH97+AH103+AH109+AH115+AH121+AH127+AH133</f>
        <v>260</v>
      </c>
      <c r="AI137" s="291"/>
      <c r="AJ137" s="292"/>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63" t="s">
        <v>46</v>
      </c>
      <c r="AD138" s="264"/>
      <c r="AE138" s="284">
        <f>AF19+AF25+AF31+AF37+AF43+AF49+AF55+AF61+AF67+AF73+AF79+AF85+AF91+AF97+AF103+AF109+AF115+AF121+AF127+AF133</f>
        <v>85</v>
      </c>
      <c r="AF138" s="285"/>
      <c r="AG138" s="286"/>
      <c r="AH138" s="290">
        <f>AI19+AI25+AI31+AI37+AI43+AI49+AI55+AI61+AI67+AI73+AI79+AI85+AI91+AI97+AI103+AI109+AI115+AI121+AI127+AI133</f>
        <v>83</v>
      </c>
      <c r="AI138" s="291"/>
      <c r="AJ138" s="292"/>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63" t="s">
        <v>47</v>
      </c>
      <c r="AD139" s="264"/>
      <c r="AE139" s="281">
        <f>ROUND(AE138/AE137,4)</f>
        <v>0.32690000000000002</v>
      </c>
      <c r="AF139" s="282"/>
      <c r="AG139" s="283"/>
      <c r="AH139" s="293">
        <f>ROUND(AH138/AH137,4)</f>
        <v>0.31919999999999998</v>
      </c>
      <c r="AI139" s="294"/>
      <c r="AJ139" s="295"/>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59" t="s">
        <v>107</v>
      </c>
      <c r="AA140" s="260"/>
      <c r="AB140" s="260"/>
      <c r="AC140" s="260"/>
      <c r="AD140" s="261"/>
      <c r="AE140" s="275">
        <f>ROUND(AE139,3)</f>
        <v>0.32700000000000001</v>
      </c>
      <c r="AF140" s="276"/>
      <c r="AG140" s="277"/>
      <c r="AH140" s="265">
        <f>ROUND(AH139,3)</f>
        <v>0.31900000000000001</v>
      </c>
      <c r="AI140" s="266"/>
      <c r="AJ140" s="267"/>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62" t="s">
        <v>48</v>
      </c>
      <c r="AB141" s="262"/>
      <c r="AC141" s="262"/>
      <c r="AD141" s="74"/>
      <c r="AE141" s="278"/>
      <c r="AF141" s="279"/>
      <c r="AG141" s="280"/>
      <c r="AH141" s="268"/>
      <c r="AI141" s="269"/>
      <c r="AJ141" s="270"/>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56" t="s">
        <v>44</v>
      </c>
      <c r="AA142" s="257"/>
      <c r="AB142" s="257"/>
      <c r="AC142" s="257"/>
      <c r="AD142" s="258"/>
      <c r="AE142" s="272" t="str">
        <f>IF(AE140&gt;=0.285,"クリア","休暇不足")</f>
        <v>クリア</v>
      </c>
      <c r="AF142" s="273"/>
      <c r="AG142" s="274"/>
      <c r="AH142" s="271" t="str">
        <f>IF(AH140&gt;=0.285,"達成","未達成")</f>
        <v>達成</v>
      </c>
      <c r="AI142" s="257"/>
      <c r="AJ142" s="258"/>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V10:V11"/>
    <mergeCell ref="F6:V7"/>
    <mergeCell ref="B6:E7"/>
    <mergeCell ref="F8:I9"/>
    <mergeCell ref="B8:E9"/>
    <mergeCell ref="J8:J9"/>
    <mergeCell ref="K8:N9"/>
    <mergeCell ref="A10:A11"/>
    <mergeCell ref="B10:F11"/>
    <mergeCell ref="K10:K11"/>
    <mergeCell ref="G10:J11"/>
    <mergeCell ref="L10:P11"/>
    <mergeCell ref="Q10:U11"/>
    <mergeCell ref="X9:X10"/>
    <mergeCell ref="Y7:Y8"/>
    <mergeCell ref="Y9:Y10"/>
    <mergeCell ref="Z7:AA8"/>
    <mergeCell ref="Z9:AA10"/>
    <mergeCell ref="AB9:AB10"/>
    <mergeCell ref="AC9:AC10"/>
    <mergeCell ref="AB6:AJ6"/>
    <mergeCell ref="X6:AA6"/>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AJ115:AJ116"/>
    <mergeCell ref="AG117:AG120"/>
    <mergeCell ref="AJ117:AJ120"/>
    <mergeCell ref="AG121:AG122"/>
    <mergeCell ref="AJ121:AJ122"/>
    <mergeCell ref="AG123:AG126"/>
    <mergeCell ref="AJ123:AJ126"/>
    <mergeCell ref="AG127:AG128"/>
    <mergeCell ref="AJ127:AJ12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55:AJ56"/>
    <mergeCell ref="AG57:AG60"/>
    <mergeCell ref="AJ57:AJ60"/>
    <mergeCell ref="AG61:AG62"/>
    <mergeCell ref="AJ61:AJ62"/>
    <mergeCell ref="AG63:AG66"/>
    <mergeCell ref="AJ63:AJ66"/>
    <mergeCell ref="AG67:AG68"/>
    <mergeCell ref="AJ67:AJ68"/>
    <mergeCell ref="AJ39:AJ42"/>
    <mergeCell ref="AG43:AG44"/>
    <mergeCell ref="AJ43:AJ44"/>
    <mergeCell ref="AG45:AG48"/>
    <mergeCell ref="AJ45:AJ48"/>
    <mergeCell ref="AG49:AG50"/>
    <mergeCell ref="AJ49:AJ50"/>
    <mergeCell ref="AG51:AG54"/>
    <mergeCell ref="AJ51:AJ54"/>
    <mergeCell ref="AH51:AH54"/>
    <mergeCell ref="AI51:AI54"/>
    <mergeCell ref="AG31:AG32"/>
    <mergeCell ref="AJ31:AJ32"/>
    <mergeCell ref="AG21:AG24"/>
    <mergeCell ref="AJ21:AJ24"/>
    <mergeCell ref="AG27:AG30"/>
    <mergeCell ref="AJ27:AJ30"/>
    <mergeCell ref="AG33:AG36"/>
    <mergeCell ref="AJ33:AJ36"/>
    <mergeCell ref="AG37:AG38"/>
    <mergeCell ref="AJ37:AJ38"/>
    <mergeCell ref="AH33:AH36"/>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E122:AF122"/>
    <mergeCell ref="AH122:AI122"/>
    <mergeCell ref="AG115:AG116"/>
    <mergeCell ref="A123:A128"/>
    <mergeCell ref="AE123:AE126"/>
    <mergeCell ref="AF123:AF126"/>
    <mergeCell ref="AH123:AH126"/>
    <mergeCell ref="AI123:AI126"/>
    <mergeCell ref="AE128:AF128"/>
    <mergeCell ref="AH128:AI128"/>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F81:AF84"/>
    <mergeCell ref="AH81:AH84"/>
    <mergeCell ref="AI81:AI84"/>
    <mergeCell ref="AE74:AF74"/>
    <mergeCell ref="AH74:AI74"/>
    <mergeCell ref="AE75:AE78"/>
    <mergeCell ref="AF75:AF78"/>
    <mergeCell ref="AH75:AH78"/>
    <mergeCell ref="AI75:AI78"/>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s>
  <phoneticPr fontId="1"/>
  <conditionalFormatting sqref="C17">
    <cfRule type="expression" priority="1807">
      <formula>IF($C$18&lt;&gt;""+$D$17,)</formula>
    </cfRule>
  </conditionalFormatting>
  <conditionalFormatting sqref="C17:AD17">
    <cfRule type="expression" dxfId="271" priority="1803">
      <formula>IF(COUNTIF(C18,"*日*"),TRUE,FALSE)</formula>
    </cfRule>
  </conditionalFormatting>
  <conditionalFormatting sqref="C19:AD20">
    <cfRule type="containsText" dxfId="270" priority="2704" operator="containsText" text="夏休">
      <formula>NOT(ISERROR(SEARCH("夏休",C19)))</formula>
    </cfRule>
    <cfRule type="containsText" dxfId="269" priority="2703" operator="containsText" text="正月">
      <formula>NOT(ISERROR(SEARCH("正月",C19)))</formula>
    </cfRule>
    <cfRule type="containsText" dxfId="268" priority="2079" operator="containsText" text="休">
      <formula>NOT(ISERROR(SEARCH("休",C19)))</formula>
    </cfRule>
  </conditionalFormatting>
  <conditionalFormatting sqref="C23:AD23">
    <cfRule type="containsText" dxfId="267" priority="1802" operator="containsText" text="土">
      <formula>NOT(ISERROR(SEARCH("土",C23)))</formula>
    </cfRule>
    <cfRule type="containsText" dxfId="266" priority="1801" operator="containsText" text="日">
      <formula>NOT(ISERROR(SEARCH("日",C23)))</formula>
    </cfRule>
    <cfRule type="expression" priority="1800">
      <formula>IF($C$18&lt;&gt;""+$D$17,)</formula>
    </cfRule>
    <cfRule type="expression" dxfId="265" priority="1799">
      <formula>IF(COUNTIF(C24,"*日*"),TRUE,FALSE)</formula>
    </cfRule>
  </conditionalFormatting>
  <conditionalFormatting sqref="C25:AD26">
    <cfRule type="containsText" dxfId="264" priority="295" operator="containsText" text="休日">
      <formula>NOT(ISERROR(SEARCH("休日",C25)))</formula>
    </cfRule>
    <cfRule type="containsText" dxfId="263" priority="298" operator="containsText" text="夏休">
      <formula>NOT(ISERROR(SEARCH("夏休",C25)))</formula>
    </cfRule>
    <cfRule type="containsText" dxfId="262" priority="297" operator="containsText" text="正月">
      <formula>NOT(ISERROR(SEARCH("正月",C25)))</formula>
    </cfRule>
  </conditionalFormatting>
  <conditionalFormatting sqref="C29:AD29">
    <cfRule type="containsText" dxfId="261" priority="1798" operator="containsText" text="土">
      <formula>NOT(ISERROR(SEARCH("土",C29)))</formula>
    </cfRule>
    <cfRule type="containsText" dxfId="260" priority="1797" operator="containsText" text="日">
      <formula>NOT(ISERROR(SEARCH("日",C29)))</formula>
    </cfRule>
    <cfRule type="expression" dxfId="259" priority="1795">
      <formula>IF(COUNTIF(C30,"*日*"),TRUE,FALSE)</formula>
    </cfRule>
    <cfRule type="expression" priority="1796">
      <formula>IF($C$18&lt;&gt;""+$D$17,)</formula>
    </cfRule>
  </conditionalFormatting>
  <conditionalFormatting sqref="C31:AD32">
    <cfRule type="containsText" dxfId="258" priority="281" operator="containsText" text="休日">
      <formula>NOT(ISERROR(SEARCH("休日",C31)))</formula>
    </cfRule>
    <cfRule type="containsText" dxfId="257" priority="283" operator="containsText" text="正月">
      <formula>NOT(ISERROR(SEARCH("正月",C31)))</formula>
    </cfRule>
    <cfRule type="containsText" dxfId="256" priority="284" operator="containsText" text="夏休">
      <formula>NOT(ISERROR(SEARCH("夏休",C31)))</formula>
    </cfRule>
  </conditionalFormatting>
  <conditionalFormatting sqref="C35:AD35">
    <cfRule type="containsText" dxfId="255" priority="1794" operator="containsText" text="土">
      <formula>NOT(ISERROR(SEARCH("土",C35)))</formula>
    </cfRule>
    <cfRule type="containsText" dxfId="254" priority="1793" operator="containsText" text="日">
      <formula>NOT(ISERROR(SEARCH("日",C35)))</formula>
    </cfRule>
    <cfRule type="expression" priority="1792">
      <formula>IF($C$18&lt;&gt;""+$D$17,)</formula>
    </cfRule>
    <cfRule type="expression" dxfId="253" priority="1791">
      <formula>IF(COUNTIF(C36,"*日*"),TRUE,FALSE)</formula>
    </cfRule>
  </conditionalFormatting>
  <conditionalFormatting sqref="C37:AD38">
    <cfRule type="containsText" dxfId="252" priority="269" operator="containsText" text="正月">
      <formula>NOT(ISERROR(SEARCH("正月",C37)))</formula>
    </cfRule>
    <cfRule type="containsText" dxfId="251" priority="270" operator="containsText" text="夏休">
      <formula>NOT(ISERROR(SEARCH("夏休",C37)))</formula>
    </cfRule>
    <cfRule type="containsText" dxfId="250" priority="267" operator="containsText" text="休日">
      <formula>NOT(ISERROR(SEARCH("休日",C37)))</formula>
    </cfRule>
  </conditionalFormatting>
  <conditionalFormatting sqref="C41:AD41">
    <cfRule type="containsText" dxfId="249" priority="1790" operator="containsText" text="土">
      <formula>NOT(ISERROR(SEARCH("土",C41)))</formula>
    </cfRule>
    <cfRule type="containsText" dxfId="248" priority="1789" operator="containsText" text="日">
      <formula>NOT(ISERROR(SEARCH("日",C41)))</formula>
    </cfRule>
    <cfRule type="expression" priority="1788">
      <formula>IF($C$18&lt;&gt;""+$D$17,)</formula>
    </cfRule>
    <cfRule type="expression" dxfId="247" priority="1787">
      <formula>IF(COUNTIF(C42,"*日*"),TRUE,FALSE)</formula>
    </cfRule>
  </conditionalFormatting>
  <conditionalFormatting sqref="C43:AD44">
    <cfRule type="containsText" dxfId="246" priority="256" operator="containsText" text="夏休">
      <formula>NOT(ISERROR(SEARCH("夏休",C43)))</formula>
    </cfRule>
    <cfRule type="containsText" dxfId="245" priority="255" operator="containsText" text="正月">
      <formula>NOT(ISERROR(SEARCH("正月",C43)))</formula>
    </cfRule>
    <cfRule type="containsText" dxfId="244" priority="253" operator="containsText" text="休日">
      <formula>NOT(ISERROR(SEARCH("休日",C43)))</formula>
    </cfRule>
  </conditionalFormatting>
  <conditionalFormatting sqref="C47:AD47">
    <cfRule type="containsText" dxfId="243" priority="1786" operator="containsText" text="土">
      <formula>NOT(ISERROR(SEARCH("土",C47)))</formula>
    </cfRule>
    <cfRule type="containsText" dxfId="242" priority="1785" operator="containsText" text="日">
      <formula>NOT(ISERROR(SEARCH("日",C47)))</formula>
    </cfRule>
    <cfRule type="expression" priority="1784">
      <formula>IF($C$18&lt;&gt;""+$D$17,)</formula>
    </cfRule>
    <cfRule type="expression" dxfId="241" priority="1783">
      <formula>IF(COUNTIF(C48,"*日*"),TRUE,FALSE)</formula>
    </cfRule>
  </conditionalFormatting>
  <conditionalFormatting sqref="C49:AD50">
    <cfRule type="containsText" dxfId="240" priority="239" operator="containsText" text="休日">
      <formula>NOT(ISERROR(SEARCH("休日",C49)))</formula>
    </cfRule>
    <cfRule type="containsText" dxfId="239" priority="242" operator="containsText" text="夏休">
      <formula>NOT(ISERROR(SEARCH("夏休",C49)))</formula>
    </cfRule>
    <cfRule type="containsText" dxfId="238" priority="241" operator="containsText" text="正月">
      <formula>NOT(ISERROR(SEARCH("正月",C49)))</formula>
    </cfRule>
  </conditionalFormatting>
  <conditionalFormatting sqref="C53:AD53">
    <cfRule type="expression" priority="1780">
      <formula>IF($C$18&lt;&gt;""+$D$17,)</formula>
    </cfRule>
    <cfRule type="expression" dxfId="237" priority="1779">
      <formula>IF(COUNTIF(C54,"*日*"),TRUE,FALSE)</formula>
    </cfRule>
    <cfRule type="containsText" dxfId="236" priority="1782" operator="containsText" text="土">
      <formula>NOT(ISERROR(SEARCH("土",C53)))</formula>
    </cfRule>
    <cfRule type="containsText" dxfId="235" priority="1781" operator="containsText" text="日">
      <formula>NOT(ISERROR(SEARCH("日",C53)))</formula>
    </cfRule>
  </conditionalFormatting>
  <conditionalFormatting sqref="C55:AD56">
    <cfRule type="containsText" dxfId="234" priority="228" operator="containsText" text="夏休">
      <formula>NOT(ISERROR(SEARCH("夏休",C55)))</formula>
    </cfRule>
    <cfRule type="containsText" dxfId="233" priority="227" operator="containsText" text="正月">
      <formula>NOT(ISERROR(SEARCH("正月",C55)))</formula>
    </cfRule>
    <cfRule type="containsText" dxfId="232" priority="225" operator="containsText" text="休日">
      <formula>NOT(ISERROR(SEARCH("休日",C55)))</formula>
    </cfRule>
  </conditionalFormatting>
  <conditionalFormatting sqref="C59:AD59">
    <cfRule type="containsText" dxfId="231" priority="2601" operator="containsText" text="日">
      <formula>NOT(ISERROR(SEARCH("日",C59)))</formula>
    </cfRule>
    <cfRule type="expression" dxfId="230" priority="1778">
      <formula>IF(COUNTIF(C60,"*日*"),TRUE,FALSE)</formula>
    </cfRule>
    <cfRule type="containsText" dxfId="229" priority="2602" operator="containsText" text="土">
      <formula>NOT(ISERROR(SEARCH("土",C59)))</formula>
    </cfRule>
  </conditionalFormatting>
  <conditionalFormatting sqref="C61:AD62">
    <cfRule type="containsText" dxfId="228" priority="214" operator="containsText" text="夏休">
      <formula>NOT(ISERROR(SEARCH("夏休",C61)))</formula>
    </cfRule>
    <cfRule type="containsText" dxfId="227" priority="213" operator="containsText" text="正月">
      <formula>NOT(ISERROR(SEARCH("正月",C61)))</formula>
    </cfRule>
    <cfRule type="containsText" dxfId="226" priority="211" operator="containsText" text="休日">
      <formula>NOT(ISERROR(SEARCH("休日",C61)))</formula>
    </cfRule>
  </conditionalFormatting>
  <conditionalFormatting sqref="C65:AD65">
    <cfRule type="containsText" dxfId="225" priority="1777" operator="containsText" text="土">
      <formula>NOT(ISERROR(SEARCH("土",C65)))</formula>
    </cfRule>
    <cfRule type="containsText" dxfId="224" priority="1776" operator="containsText" text="日">
      <formula>NOT(ISERROR(SEARCH("日",C65)))</formula>
    </cfRule>
    <cfRule type="expression" dxfId="223" priority="1775">
      <formula>IF(COUNTIF(C66,"*日*"),TRUE,FALSE)</formula>
    </cfRule>
  </conditionalFormatting>
  <conditionalFormatting sqref="C67:AD68">
    <cfRule type="containsText" dxfId="222" priority="200" operator="containsText" text="夏休">
      <formula>NOT(ISERROR(SEARCH("夏休",C67)))</formula>
    </cfRule>
    <cfRule type="containsText" dxfId="221" priority="197" operator="containsText" text="休日">
      <formula>NOT(ISERROR(SEARCH("休日",C67)))</formula>
    </cfRule>
    <cfRule type="containsText" dxfId="220" priority="199" operator="containsText" text="正月">
      <formula>NOT(ISERROR(SEARCH("正月",C67)))</formula>
    </cfRule>
  </conditionalFormatting>
  <conditionalFormatting sqref="C71:AD71">
    <cfRule type="expression" dxfId="219" priority="1772">
      <formula>IF(COUNTIF(C72,"*日*"),TRUE,FALSE)</formula>
    </cfRule>
    <cfRule type="containsText" dxfId="218" priority="1774" operator="containsText" text="土">
      <formula>NOT(ISERROR(SEARCH("土",C71)))</formula>
    </cfRule>
    <cfRule type="containsText" dxfId="217" priority="1773" operator="containsText" text="日">
      <formula>NOT(ISERROR(SEARCH("日",C71)))</formula>
    </cfRule>
  </conditionalFormatting>
  <conditionalFormatting sqref="C73:AD74">
    <cfRule type="containsText" dxfId="216" priority="183" operator="containsText" text="休日">
      <formula>NOT(ISERROR(SEARCH("休日",C73)))</formula>
    </cfRule>
    <cfRule type="containsText" dxfId="215" priority="185" operator="containsText" text="正月">
      <formula>NOT(ISERROR(SEARCH("正月",C73)))</formula>
    </cfRule>
    <cfRule type="containsText" dxfId="214" priority="186" operator="containsText" text="夏休">
      <formula>NOT(ISERROR(SEARCH("夏休",C73)))</formula>
    </cfRule>
  </conditionalFormatting>
  <conditionalFormatting sqref="C77:AD77">
    <cfRule type="containsText" dxfId="213" priority="1771" operator="containsText" text="土">
      <formula>NOT(ISERROR(SEARCH("土",C77)))</formula>
    </cfRule>
    <cfRule type="containsText" dxfId="212" priority="1770" operator="containsText" text="日">
      <formula>NOT(ISERROR(SEARCH("日",C77)))</formula>
    </cfRule>
    <cfRule type="expression" dxfId="211" priority="1769">
      <formula>IF(COUNTIF(C78,"*日*"),TRUE,FALSE)</formula>
    </cfRule>
  </conditionalFormatting>
  <conditionalFormatting sqref="C79:AD80">
    <cfRule type="containsText" dxfId="210" priority="169" operator="containsText" text="休日">
      <formula>NOT(ISERROR(SEARCH("休日",C79)))</formula>
    </cfRule>
    <cfRule type="containsText" dxfId="209" priority="171" operator="containsText" text="正月">
      <formula>NOT(ISERROR(SEARCH("正月",C79)))</formula>
    </cfRule>
    <cfRule type="containsText" dxfId="208" priority="172" operator="containsText" text="夏休">
      <formula>NOT(ISERROR(SEARCH("夏休",C79)))</formula>
    </cfRule>
  </conditionalFormatting>
  <conditionalFormatting sqref="C83:AD83">
    <cfRule type="containsText" dxfId="207" priority="1768" operator="containsText" text="土">
      <formula>NOT(ISERROR(SEARCH("土",C83)))</formula>
    </cfRule>
    <cfRule type="containsText" dxfId="206" priority="1767" operator="containsText" text="日">
      <formula>NOT(ISERROR(SEARCH("日",C83)))</formula>
    </cfRule>
    <cfRule type="expression" dxfId="205" priority="1766">
      <formula>IF(COUNTIF(C84,"*日*"),TRUE,FALSE)</formula>
    </cfRule>
  </conditionalFormatting>
  <conditionalFormatting sqref="C85:AD86">
    <cfRule type="containsText" dxfId="204" priority="155" operator="containsText" text="休日">
      <formula>NOT(ISERROR(SEARCH("休日",C85)))</formula>
    </cfRule>
    <cfRule type="containsText" dxfId="203" priority="157" operator="containsText" text="正月">
      <formula>NOT(ISERROR(SEARCH("正月",C85)))</formula>
    </cfRule>
    <cfRule type="containsText" dxfId="202" priority="158" operator="containsText" text="夏休">
      <formula>NOT(ISERROR(SEARCH("夏休",C85)))</formula>
    </cfRule>
  </conditionalFormatting>
  <conditionalFormatting sqref="C89:AD89">
    <cfRule type="containsText" dxfId="201" priority="1764" operator="containsText" text="日">
      <formula>NOT(ISERROR(SEARCH("日",C89)))</formula>
    </cfRule>
    <cfRule type="containsText" dxfId="200" priority="1765" operator="containsText" text="土">
      <formula>NOT(ISERROR(SEARCH("土",C89)))</formula>
    </cfRule>
    <cfRule type="expression" dxfId="199" priority="1763">
      <formula>IF(COUNTIF(C90,"*日*"),TRUE,FALSE)</formula>
    </cfRule>
  </conditionalFormatting>
  <conditionalFormatting sqref="C91:AD92">
    <cfRule type="containsText" dxfId="198" priority="144" operator="containsText" text="夏休">
      <formula>NOT(ISERROR(SEARCH("夏休",C91)))</formula>
    </cfRule>
    <cfRule type="containsText" dxfId="197" priority="143" operator="containsText" text="正月">
      <formula>NOT(ISERROR(SEARCH("正月",C91)))</formula>
    </cfRule>
    <cfRule type="containsText" dxfId="196" priority="141" operator="containsText" text="休日">
      <formula>NOT(ISERROR(SEARCH("休日",C91)))</formula>
    </cfRule>
  </conditionalFormatting>
  <conditionalFormatting sqref="C95:AD95">
    <cfRule type="expression" dxfId="195" priority="1762">
      <formula>IF(COUNTIF(C96,"*日*"),TRUE,FALSE)</formula>
    </cfRule>
    <cfRule type="containsText" dxfId="194" priority="2567" operator="containsText" text="土">
      <formula>NOT(ISERROR(SEARCH("土",C95)))</formula>
    </cfRule>
    <cfRule type="containsText" dxfId="193" priority="2566" operator="containsText" text="日">
      <formula>NOT(ISERROR(SEARCH("日",C95)))</formula>
    </cfRule>
  </conditionalFormatting>
  <conditionalFormatting sqref="C97:AD98">
    <cfRule type="containsText" dxfId="192" priority="130" operator="containsText" text="夏休">
      <formula>NOT(ISERROR(SEARCH("夏休",C97)))</formula>
    </cfRule>
    <cfRule type="containsText" dxfId="191" priority="127" operator="containsText" text="休日">
      <formula>NOT(ISERROR(SEARCH("休日",C97)))</formula>
    </cfRule>
    <cfRule type="containsText" dxfId="190" priority="129" operator="containsText" text="正月">
      <formula>NOT(ISERROR(SEARCH("正月",C97)))</formula>
    </cfRule>
  </conditionalFormatting>
  <conditionalFormatting sqref="C101:AD101">
    <cfRule type="expression" dxfId="189" priority="1759">
      <formula>IF(COUNTIF(C102,"*日*"),TRUE,FALSE)</formula>
    </cfRule>
    <cfRule type="containsText" dxfId="188" priority="1760" operator="containsText" text="日">
      <formula>NOT(ISERROR(SEARCH("日",C101)))</formula>
    </cfRule>
    <cfRule type="containsText" dxfId="187" priority="1761" operator="containsText" text="土">
      <formula>NOT(ISERROR(SEARCH("土",C101)))</formula>
    </cfRule>
  </conditionalFormatting>
  <conditionalFormatting sqref="C103:AD104">
    <cfRule type="containsText" dxfId="186" priority="116" operator="containsText" text="夏休">
      <formula>NOT(ISERROR(SEARCH("夏休",C103)))</formula>
    </cfRule>
    <cfRule type="containsText" dxfId="185" priority="115" operator="containsText" text="正月">
      <formula>NOT(ISERROR(SEARCH("正月",C103)))</formula>
    </cfRule>
    <cfRule type="containsText" dxfId="184" priority="113" operator="containsText" text="休日">
      <formula>NOT(ISERROR(SEARCH("休日",C103)))</formula>
    </cfRule>
  </conditionalFormatting>
  <conditionalFormatting sqref="C107:AD107">
    <cfRule type="expression" dxfId="183" priority="1756">
      <formula>IF(COUNTIF(C108,"*日*"),TRUE,FALSE)</formula>
    </cfRule>
    <cfRule type="containsText" dxfId="182" priority="1757" operator="containsText" text="日">
      <formula>NOT(ISERROR(SEARCH("日",C107)))</formula>
    </cfRule>
    <cfRule type="containsText" dxfId="181" priority="1758" operator="containsText" text="土">
      <formula>NOT(ISERROR(SEARCH("土",C107)))</formula>
    </cfRule>
  </conditionalFormatting>
  <conditionalFormatting sqref="C109:AD110">
    <cfRule type="containsText" dxfId="180" priority="102" operator="containsText" text="夏休">
      <formula>NOT(ISERROR(SEARCH("夏休",C109)))</formula>
    </cfRule>
    <cfRule type="containsText" dxfId="179" priority="101" operator="containsText" text="正月">
      <formula>NOT(ISERROR(SEARCH("正月",C109)))</formula>
    </cfRule>
    <cfRule type="containsText" dxfId="178" priority="99" operator="containsText" text="休日">
      <formula>NOT(ISERROR(SEARCH("休日",C109)))</formula>
    </cfRule>
  </conditionalFormatting>
  <conditionalFormatting sqref="C113:AD113">
    <cfRule type="expression" dxfId="177" priority="1753">
      <formula>IF(COUNTIF(C114,"*日*"),TRUE,FALSE)</formula>
    </cfRule>
    <cfRule type="containsText" dxfId="176" priority="1754" operator="containsText" text="日">
      <formula>NOT(ISERROR(SEARCH("日",C113)))</formula>
    </cfRule>
    <cfRule type="containsText" dxfId="175" priority="1755" operator="containsText" text="土">
      <formula>NOT(ISERROR(SEARCH("土",C113)))</formula>
    </cfRule>
  </conditionalFormatting>
  <conditionalFormatting sqref="C115:AD116">
    <cfRule type="containsText" dxfId="174" priority="88" operator="containsText" text="夏休">
      <formula>NOT(ISERROR(SEARCH("夏休",C115)))</formula>
    </cfRule>
    <cfRule type="containsText" dxfId="173" priority="87" operator="containsText" text="正月">
      <formula>NOT(ISERROR(SEARCH("正月",C115)))</formula>
    </cfRule>
    <cfRule type="containsText" dxfId="172" priority="85" operator="containsText" text="休日">
      <formula>NOT(ISERROR(SEARCH("休日",C115)))</formula>
    </cfRule>
  </conditionalFormatting>
  <conditionalFormatting sqref="C119:AD119">
    <cfRule type="expression" dxfId="171" priority="1750">
      <formula>IF(COUNTIF(C120,"*日*"),TRUE,FALSE)</formula>
    </cfRule>
    <cfRule type="containsText" dxfId="170" priority="1751" operator="containsText" text="日">
      <formula>NOT(ISERROR(SEARCH("日",C119)))</formula>
    </cfRule>
    <cfRule type="containsText" dxfId="169" priority="1752" operator="containsText" text="土">
      <formula>NOT(ISERROR(SEARCH("土",C119)))</formula>
    </cfRule>
  </conditionalFormatting>
  <conditionalFormatting sqref="C121:AD122">
    <cfRule type="containsText" dxfId="168" priority="74" operator="containsText" text="夏休">
      <formula>NOT(ISERROR(SEARCH("夏休",C121)))</formula>
    </cfRule>
    <cfRule type="containsText" dxfId="167" priority="73" operator="containsText" text="正月">
      <formula>NOT(ISERROR(SEARCH("正月",C121)))</formula>
    </cfRule>
  </conditionalFormatting>
  <conditionalFormatting sqref="C125:AD125">
    <cfRule type="expression" dxfId="166" priority="1749">
      <formula>IF(COUNTIF(C126,"*日*"),TRUE,FALSE)</formula>
    </cfRule>
    <cfRule type="containsText" dxfId="165" priority="2546" operator="containsText" text="日">
      <formula>NOT(ISERROR(SEARCH("日",C125)))</formula>
    </cfRule>
    <cfRule type="containsText" dxfId="164" priority="2547" operator="containsText" text="土">
      <formula>NOT(ISERROR(SEARCH("土",C125)))</formula>
    </cfRule>
  </conditionalFormatting>
  <conditionalFormatting sqref="C127:AD128">
    <cfRule type="containsText" dxfId="163" priority="60" operator="containsText" text="夏休">
      <formula>NOT(ISERROR(SEARCH("夏休",C127)))</formula>
    </cfRule>
    <cfRule type="containsText" dxfId="162" priority="59" operator="containsText" text="正月">
      <formula>NOT(ISERROR(SEARCH("正月",C127)))</formula>
    </cfRule>
    <cfRule type="containsText" dxfId="161" priority="57" operator="containsText" text="休日">
      <formula>NOT(ISERROR(SEARCH("休日",C127)))</formula>
    </cfRule>
  </conditionalFormatting>
  <conditionalFormatting sqref="C131:AD131">
    <cfRule type="expression" dxfId="160" priority="1746">
      <formula>IF(COUNTIF(C132,"*日*"),TRUE,FALSE)</formula>
    </cfRule>
    <cfRule type="containsText" dxfId="159" priority="1747" operator="containsText" text="日">
      <formula>NOT(ISERROR(SEARCH("日",C131)))</formula>
    </cfRule>
    <cfRule type="containsText" dxfId="158" priority="1748" operator="containsText" text="土">
      <formula>NOT(ISERROR(SEARCH("土",C131)))</formula>
    </cfRule>
  </conditionalFormatting>
  <conditionalFormatting sqref="C133:AD134">
    <cfRule type="containsText" dxfId="157" priority="46" operator="containsText" text="夏休">
      <formula>NOT(ISERROR(SEARCH("夏休",C133)))</formula>
    </cfRule>
    <cfRule type="containsText" dxfId="156" priority="45" operator="containsText" text="正月">
      <formula>NOT(ISERROR(SEARCH("正月",C133)))</formula>
    </cfRule>
    <cfRule type="containsText" dxfId="155" priority="43" operator="containsText" text="休日">
      <formula>NOT(ISERROR(SEARCH("休日",C133)))</formula>
    </cfRule>
  </conditionalFormatting>
  <conditionalFormatting sqref="AG19:AG20">
    <cfRule type="containsText" dxfId="154" priority="39" operator="containsText" text="休暇不足">
      <formula>NOT(ISERROR(SEARCH("休暇不足",AG19)))</formula>
    </cfRule>
  </conditionalFormatting>
  <conditionalFormatting sqref="AG25:AG26">
    <cfRule type="containsText" dxfId="153" priority="37" operator="containsText" text="休暇不足">
      <formula>NOT(ISERROR(SEARCH("休暇不足",AG25)))</formula>
    </cfRule>
  </conditionalFormatting>
  <conditionalFormatting sqref="AG31:AG32">
    <cfRule type="containsText" dxfId="152" priority="35" operator="containsText" text="休暇不足">
      <formula>NOT(ISERROR(SEARCH("休暇不足",AG31)))</formula>
    </cfRule>
  </conditionalFormatting>
  <conditionalFormatting sqref="AG37:AG38">
    <cfRule type="containsText" dxfId="151" priority="33" operator="containsText" text="休暇不足">
      <formula>NOT(ISERROR(SEARCH("休暇不足",AG37)))</formula>
    </cfRule>
  </conditionalFormatting>
  <conditionalFormatting sqref="AG43:AG44">
    <cfRule type="containsText" dxfId="150" priority="31" operator="containsText" text="休暇不足">
      <formula>NOT(ISERROR(SEARCH("休暇不足",AG43)))</formula>
    </cfRule>
  </conditionalFormatting>
  <conditionalFormatting sqref="AG49:AG50">
    <cfRule type="containsText" dxfId="149" priority="29" operator="containsText" text="休暇不足">
      <formula>NOT(ISERROR(SEARCH("休暇不足",AG49)))</formula>
    </cfRule>
  </conditionalFormatting>
  <conditionalFormatting sqref="AG55:AG56">
    <cfRule type="containsText" dxfId="148" priority="27" operator="containsText" text="休暇不足">
      <formula>NOT(ISERROR(SEARCH("休暇不足",AG55)))</formula>
    </cfRule>
  </conditionalFormatting>
  <conditionalFormatting sqref="AG61:AG62">
    <cfRule type="containsText" dxfId="147" priority="25" operator="containsText" text="休暇不足">
      <formula>NOT(ISERROR(SEARCH("休暇不足",AG61)))</formula>
    </cfRule>
  </conditionalFormatting>
  <conditionalFormatting sqref="AG67:AG68">
    <cfRule type="containsText" dxfId="146" priority="23" operator="containsText" text="休暇不足">
      <formula>NOT(ISERROR(SEARCH("休暇不足",AG67)))</formula>
    </cfRule>
  </conditionalFormatting>
  <conditionalFormatting sqref="AG73:AG74">
    <cfRule type="containsText" dxfId="145" priority="21" operator="containsText" text="休暇不足">
      <formula>NOT(ISERROR(SEARCH("休暇不足",AG73)))</formula>
    </cfRule>
  </conditionalFormatting>
  <conditionalFormatting sqref="AG79:AG80">
    <cfRule type="containsText" dxfId="144" priority="19" operator="containsText" text="休暇不足">
      <formula>NOT(ISERROR(SEARCH("休暇不足",AG79)))</formula>
    </cfRule>
  </conditionalFormatting>
  <conditionalFormatting sqref="AG85:AG86">
    <cfRule type="containsText" dxfId="143" priority="17" operator="containsText" text="休暇不足">
      <formula>NOT(ISERROR(SEARCH("休暇不足",AG85)))</formula>
    </cfRule>
  </conditionalFormatting>
  <conditionalFormatting sqref="AG91:AG92">
    <cfRule type="containsText" dxfId="142" priority="15" operator="containsText" text="休暇不足">
      <formula>NOT(ISERROR(SEARCH("休暇不足",AG91)))</formula>
    </cfRule>
  </conditionalFormatting>
  <conditionalFormatting sqref="AG97:AG98">
    <cfRule type="containsText" dxfId="141" priority="13" operator="containsText" text="休暇不足">
      <formula>NOT(ISERROR(SEARCH("休暇不足",AG97)))</formula>
    </cfRule>
  </conditionalFormatting>
  <conditionalFormatting sqref="AG103:AG104">
    <cfRule type="containsText" dxfId="140" priority="11" operator="containsText" text="休暇不足">
      <formula>NOT(ISERROR(SEARCH("休暇不足",AG103)))</formula>
    </cfRule>
  </conditionalFormatting>
  <conditionalFormatting sqref="AG109:AG110">
    <cfRule type="containsText" dxfId="139" priority="9" operator="containsText" text="休暇不足">
      <formula>NOT(ISERROR(SEARCH("休暇不足",AG109)))</formula>
    </cfRule>
  </conditionalFormatting>
  <conditionalFormatting sqref="AG115:AG116">
    <cfRule type="containsText" dxfId="138" priority="7" operator="containsText" text="休暇不足">
      <formula>NOT(ISERROR(SEARCH("休暇不足",AG115)))</formula>
    </cfRule>
  </conditionalFormatting>
  <conditionalFormatting sqref="AG121:AG122">
    <cfRule type="containsText" dxfId="137" priority="5" operator="containsText" text="休暇不足">
      <formula>NOT(ISERROR(SEARCH("休暇不足",AG121)))</formula>
    </cfRule>
  </conditionalFormatting>
  <conditionalFormatting sqref="AG127:AG128">
    <cfRule type="containsText" dxfId="136" priority="3" operator="containsText" text="休暇不足">
      <formula>NOT(ISERROR(SEARCH("休暇不足",AG127)))</formula>
    </cfRule>
  </conditionalFormatting>
  <conditionalFormatting sqref="AG133:AG134">
    <cfRule type="containsText" dxfId="135" priority="1" operator="containsText" text="休暇不足">
      <formula>NOT(ISERROR(SEARCH("休暇不足",AG133)))</formula>
    </cfRule>
  </conditionalFormatting>
  <conditionalFormatting sqref="AJ19:AJ20">
    <cfRule type="containsText" dxfId="134" priority="40" operator="containsText" text="未達成">
      <formula>NOT(ISERROR(SEARCH("未達成",AJ19)))</formula>
    </cfRule>
  </conditionalFormatting>
  <conditionalFormatting sqref="AJ25:AJ26">
    <cfRule type="containsText" dxfId="133" priority="38" operator="containsText" text="未達成">
      <formula>NOT(ISERROR(SEARCH("未達成",AJ25)))</formula>
    </cfRule>
  </conditionalFormatting>
  <conditionalFormatting sqref="AJ31:AJ32">
    <cfRule type="containsText" dxfId="132" priority="36" operator="containsText" text="未達成">
      <formula>NOT(ISERROR(SEARCH("未達成",AJ31)))</formula>
    </cfRule>
  </conditionalFormatting>
  <conditionalFormatting sqref="AJ37:AJ38">
    <cfRule type="containsText" dxfId="131" priority="34" operator="containsText" text="未達成">
      <formula>NOT(ISERROR(SEARCH("未達成",AJ37)))</formula>
    </cfRule>
  </conditionalFormatting>
  <conditionalFormatting sqref="AJ43:AJ44">
    <cfRule type="containsText" dxfId="130" priority="32" operator="containsText" text="未達成">
      <formula>NOT(ISERROR(SEARCH("未達成",AJ43)))</formula>
    </cfRule>
  </conditionalFormatting>
  <conditionalFormatting sqref="AJ49:AJ50">
    <cfRule type="containsText" dxfId="129" priority="30" operator="containsText" text="未達成">
      <formula>NOT(ISERROR(SEARCH("未達成",AJ49)))</formula>
    </cfRule>
  </conditionalFormatting>
  <conditionalFormatting sqref="AJ55:AJ56">
    <cfRule type="containsText" dxfId="128" priority="28" operator="containsText" text="未達成">
      <formula>NOT(ISERROR(SEARCH("未達成",AJ55)))</formula>
    </cfRule>
  </conditionalFormatting>
  <conditionalFormatting sqref="AJ61:AJ62">
    <cfRule type="containsText" dxfId="127" priority="26" operator="containsText" text="未達成">
      <formula>NOT(ISERROR(SEARCH("未達成",AJ61)))</formula>
    </cfRule>
  </conditionalFormatting>
  <conditionalFormatting sqref="AJ67:AJ68">
    <cfRule type="containsText" dxfId="126" priority="24" operator="containsText" text="未達成">
      <formula>NOT(ISERROR(SEARCH("未達成",AJ67)))</formula>
    </cfRule>
  </conditionalFormatting>
  <conditionalFormatting sqref="AJ73:AJ74">
    <cfRule type="containsText" dxfId="125" priority="22" operator="containsText" text="未達成">
      <formula>NOT(ISERROR(SEARCH("未達成",AJ73)))</formula>
    </cfRule>
  </conditionalFormatting>
  <conditionalFormatting sqref="AJ79:AJ80">
    <cfRule type="containsText" dxfId="124" priority="20" operator="containsText" text="未達成">
      <formula>NOT(ISERROR(SEARCH("未達成",AJ79)))</formula>
    </cfRule>
  </conditionalFormatting>
  <conditionalFormatting sqref="AJ85:AJ86">
    <cfRule type="containsText" dxfId="123" priority="18" operator="containsText" text="未達成">
      <formula>NOT(ISERROR(SEARCH("未達成",AJ85)))</formula>
    </cfRule>
  </conditionalFormatting>
  <conditionalFormatting sqref="AJ91:AJ92">
    <cfRule type="containsText" dxfId="122" priority="16" operator="containsText" text="未達成">
      <formula>NOT(ISERROR(SEARCH("未達成",AJ91)))</formula>
    </cfRule>
  </conditionalFormatting>
  <conditionalFormatting sqref="AJ97:AJ98">
    <cfRule type="containsText" dxfId="121" priority="14" operator="containsText" text="未達成">
      <formula>NOT(ISERROR(SEARCH("未達成",AJ97)))</formula>
    </cfRule>
  </conditionalFormatting>
  <conditionalFormatting sqref="AJ103:AJ104">
    <cfRule type="containsText" dxfId="120" priority="12" operator="containsText" text="未達成">
      <formula>NOT(ISERROR(SEARCH("未達成",AJ103)))</formula>
    </cfRule>
  </conditionalFormatting>
  <conditionalFormatting sqref="AJ109:AJ110">
    <cfRule type="containsText" dxfId="119" priority="10" operator="containsText" text="未達成">
      <formula>NOT(ISERROR(SEARCH("未達成",AJ109)))</formula>
    </cfRule>
  </conditionalFormatting>
  <conditionalFormatting sqref="AJ115:AJ116">
    <cfRule type="containsText" dxfId="118" priority="8" operator="containsText" text="未達成">
      <formula>NOT(ISERROR(SEARCH("未達成",AJ115)))</formula>
    </cfRule>
  </conditionalFormatting>
  <conditionalFormatting sqref="AJ121:AJ122">
    <cfRule type="containsText" dxfId="117" priority="6" operator="containsText" text="未達成">
      <formula>NOT(ISERROR(SEARCH("未達成",AJ121)))</formula>
    </cfRule>
  </conditionalFormatting>
  <conditionalFormatting sqref="AJ127:AJ128">
    <cfRule type="containsText" dxfId="116" priority="4" operator="containsText" text="未達成">
      <formula>NOT(ISERROR(SEARCH("未達成",AJ127)))</formula>
    </cfRule>
  </conditionalFormatting>
  <conditionalFormatting sqref="AJ133:AJ134">
    <cfRule type="containsText" dxfId="115" priority="2" operator="containsText" text="未達成">
      <formula>NOT(ISERROR(SEARCH("未達成",AJ133)))</formula>
    </cfRule>
  </conditionalFormatting>
  <conditionalFormatting sqref="AM11 C17:AD17">
    <cfRule type="containsText" dxfId="114" priority="2714" operator="containsText" text="日">
      <formula>NOT(ISERROR(SEARCH("日",C11)))</formula>
    </cfRule>
    <cfRule type="containsText" dxfId="113" priority="2715" operator="containsText" text="土">
      <formula>NOT(ISERROR(SEARCH("土",C11)))</formula>
    </cfRule>
  </conditionalFormatting>
  <dataValidations count="4">
    <dataValidation type="list" allowBlank="1" showInputMessage="1" showErrorMessage="1" sqref="D4" xr:uid="{00000000-0002-0000-0000-000000000000}">
      <formula1>$J$145:$J$153</formula1>
    </dataValidation>
    <dataValidation type="list" allowBlank="1" showInputMessage="1" showErrorMessage="1" sqref="D3:AI3" xr:uid="{00000000-0002-0000-0000-000001000000}">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xr:uid="{00000000-0002-0000-0000-000002000000}">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xr:uid="{00000000-0002-0000-0000-000003000000}">
      <formula1>$D$144:$D$149</formula1>
    </dataValidation>
  </dataValidations>
  <pageMargins left="0.70866141732283472" right="0.31496062992125984" top="0.55118110236220474" bottom="0.35433070866141736" header="0.31496062992125984" footer="0"/>
  <pageSetup paperSize="9" scale="36"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L26"/>
  <sheetViews>
    <sheetView showGridLines="0" view="pageBreakPreview" topLeftCell="A10" zoomScale="130" zoomScaleNormal="100" zoomScaleSheetLayoutView="130" workbookViewId="0">
      <selection activeCell="Q4" sqref="Q4"/>
    </sheetView>
  </sheetViews>
  <sheetFormatPr defaultRowHeight="18.75" x14ac:dyDescent="0.4"/>
  <sheetData>
    <row r="1" spans="1:12" x14ac:dyDescent="0.4">
      <c r="A1" s="326" t="s">
        <v>122</v>
      </c>
      <c r="B1" s="326"/>
      <c r="C1" s="326"/>
      <c r="D1" s="326"/>
      <c r="E1" s="326"/>
      <c r="F1" s="326"/>
      <c r="G1" s="326"/>
      <c r="H1" s="326"/>
      <c r="I1" s="326"/>
      <c r="J1" s="326"/>
      <c r="K1" s="326"/>
      <c r="L1" s="326"/>
    </row>
    <row r="2" spans="1:12" x14ac:dyDescent="0.4">
      <c r="A2" s="100"/>
      <c r="B2" s="100"/>
      <c r="C2" s="100"/>
      <c r="D2" s="100"/>
      <c r="E2" s="100"/>
      <c r="F2" s="100"/>
      <c r="G2" s="100"/>
      <c r="H2" s="100"/>
      <c r="I2" s="100"/>
      <c r="J2" s="100"/>
      <c r="K2" s="100"/>
      <c r="L2" s="100"/>
    </row>
    <row r="3" spans="1:12" x14ac:dyDescent="0.4">
      <c r="A3" s="100"/>
      <c r="B3" s="100"/>
      <c r="C3" s="100"/>
      <c r="D3" s="100"/>
      <c r="E3" s="100"/>
      <c r="F3" s="100"/>
      <c r="G3" s="100"/>
      <c r="H3" s="100"/>
      <c r="I3" s="100"/>
      <c r="J3" s="100"/>
      <c r="K3" s="100"/>
      <c r="L3" s="100"/>
    </row>
    <row r="21" spans="1:1" x14ac:dyDescent="0.4">
      <c r="A21" s="101"/>
    </row>
    <row r="22" spans="1:1" x14ac:dyDescent="0.4">
      <c r="A22" s="101"/>
    </row>
    <row r="26" spans="1:1" x14ac:dyDescent="0.4">
      <c r="A26" s="101" t="s">
        <v>132</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A423"/>
  <sheetViews>
    <sheetView showGridLines="0" showZeros="0" tabSelected="1" view="pageBreakPreview" zoomScale="70" zoomScaleNormal="70" zoomScaleSheetLayoutView="70" workbookViewId="0">
      <pane xSplit="1" ySplit="21" topLeftCell="B220" activePane="bottomRight" state="frozen"/>
      <selection activeCell="BL38" sqref="BL38"/>
      <selection pane="topRight" activeCell="BL38" sqref="BL38"/>
      <selection pane="bottomLeft" activeCell="BL38" sqref="BL38"/>
      <selection pane="bottomRight" activeCell="AV221" sqref="AV221"/>
    </sheetView>
  </sheetViews>
  <sheetFormatPr defaultColWidth="9" defaultRowHeight="15" x14ac:dyDescent="0.4"/>
  <cols>
    <col min="1" max="2" width="6.75" style="106" customWidth="1"/>
    <col min="3" max="3" width="7.25" style="129" customWidth="1"/>
    <col min="4" max="4" width="6.625" style="129" customWidth="1"/>
    <col min="5" max="31" width="6.625" style="106" customWidth="1"/>
    <col min="32" max="37" width="6.75" style="106" customWidth="1"/>
    <col min="38" max="38" width="9" style="106" customWidth="1"/>
    <col min="39" max="45" width="9" style="106" hidden="1" customWidth="1"/>
    <col min="46" max="50" width="9" style="106" customWidth="1"/>
    <col min="51" max="16384" width="9" style="106"/>
  </cols>
  <sheetData>
    <row r="1" spans="1:40" ht="34.5" customHeight="1" x14ac:dyDescent="0.4">
      <c r="A1" s="332" t="s">
        <v>115</v>
      </c>
      <c r="B1" s="332"/>
      <c r="C1" s="332"/>
      <c r="D1" s="332"/>
      <c r="E1" s="332"/>
      <c r="F1" s="332"/>
      <c r="G1" s="332"/>
      <c r="H1" s="332"/>
      <c r="I1" s="332"/>
      <c r="J1" s="332"/>
      <c r="K1" s="332"/>
      <c r="L1" s="332"/>
      <c r="M1" s="332"/>
      <c r="N1" s="332"/>
      <c r="O1" s="332"/>
      <c r="P1" s="332"/>
      <c r="Q1" s="332"/>
      <c r="R1" s="332"/>
      <c r="S1" s="332"/>
      <c r="T1" s="332"/>
      <c r="U1" s="332"/>
      <c r="V1" s="105"/>
      <c r="W1" s="105"/>
      <c r="X1" s="105"/>
      <c r="Y1" s="105"/>
      <c r="Z1" s="105"/>
      <c r="AA1" s="105"/>
      <c r="AB1" s="105"/>
      <c r="AC1" s="105"/>
      <c r="AD1" s="105"/>
      <c r="AE1" s="105"/>
      <c r="AF1" s="105"/>
      <c r="AI1" s="333" t="s">
        <v>144</v>
      </c>
      <c r="AJ1" s="334"/>
      <c r="AK1" s="335"/>
    </row>
    <row r="2" spans="1:40" ht="5.25" customHeight="1" x14ac:dyDescent="0.4">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336"/>
      <c r="AE2" s="336"/>
      <c r="AF2" s="336"/>
      <c r="AG2" s="336"/>
      <c r="AH2" s="336"/>
      <c r="AI2" s="336"/>
      <c r="AJ2" s="336"/>
      <c r="AK2" s="108"/>
    </row>
    <row r="3" spans="1:40" ht="2.25" customHeight="1" thickBot="1" x14ac:dyDescent="0.4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359"/>
      <c r="AB3" s="359"/>
      <c r="AC3" s="359"/>
      <c r="AD3" s="359"/>
      <c r="AE3" s="359"/>
      <c r="AF3" s="358"/>
      <c r="AG3" s="358"/>
      <c r="AH3" s="358"/>
      <c r="AI3" s="358"/>
      <c r="AJ3" s="358"/>
      <c r="AK3" s="358"/>
    </row>
    <row r="4" spans="1:40" ht="18.600000000000001" customHeight="1" x14ac:dyDescent="0.4">
      <c r="A4" s="107"/>
      <c r="B4" s="107"/>
      <c r="C4" s="350" t="s">
        <v>133</v>
      </c>
      <c r="D4" s="350"/>
      <c r="E4" s="350"/>
      <c r="F4" s="350"/>
      <c r="G4" s="350"/>
      <c r="H4" s="366">
        <v>46113</v>
      </c>
      <c r="I4" s="366"/>
      <c r="J4" s="366"/>
      <c r="K4" s="366"/>
      <c r="L4" s="359" t="s">
        <v>20</v>
      </c>
      <c r="M4" s="350" t="s">
        <v>134</v>
      </c>
      <c r="N4" s="350"/>
      <c r="O4" s="350"/>
      <c r="P4" s="350"/>
      <c r="Q4" s="350"/>
      <c r="R4" s="366">
        <v>46326</v>
      </c>
      <c r="S4" s="366"/>
      <c r="T4" s="366"/>
      <c r="U4" s="366"/>
      <c r="V4" s="366"/>
      <c r="W4" s="107"/>
      <c r="Z4" s="377" t="s">
        <v>135</v>
      </c>
      <c r="AA4" s="378"/>
      <c r="AB4" s="378"/>
      <c r="AC4" s="378"/>
      <c r="AD4" s="378"/>
      <c r="AE4" s="379"/>
      <c r="AF4" s="367"/>
      <c r="AG4" s="367"/>
      <c r="AH4" s="367"/>
      <c r="AI4" s="367"/>
      <c r="AJ4" s="367"/>
      <c r="AK4" s="368"/>
      <c r="AN4" s="106" t="str">
        <f>IF($AF$4="完全週休２日", "週", IF($AF$4="月単位", "月", ""))</f>
        <v/>
      </c>
    </row>
    <row r="5" spans="1:40" ht="18.600000000000001" customHeight="1" thickBot="1" x14ac:dyDescent="0.45">
      <c r="C5" s="350"/>
      <c r="D5" s="350"/>
      <c r="E5" s="350"/>
      <c r="F5" s="350"/>
      <c r="G5" s="350"/>
      <c r="H5" s="366"/>
      <c r="I5" s="366"/>
      <c r="J5" s="366"/>
      <c r="K5" s="366"/>
      <c r="L5" s="359"/>
      <c r="M5" s="350"/>
      <c r="N5" s="350"/>
      <c r="O5" s="350"/>
      <c r="P5" s="350"/>
      <c r="Q5" s="350"/>
      <c r="R5" s="366"/>
      <c r="S5" s="366"/>
      <c r="T5" s="366"/>
      <c r="U5" s="366"/>
      <c r="V5" s="366"/>
      <c r="W5" s="111"/>
      <c r="Z5" s="380"/>
      <c r="AA5" s="381"/>
      <c r="AB5" s="381"/>
      <c r="AC5" s="381"/>
      <c r="AD5" s="381"/>
      <c r="AE5" s="382"/>
      <c r="AF5" s="369"/>
      <c r="AG5" s="369"/>
      <c r="AH5" s="369"/>
      <c r="AI5" s="369"/>
      <c r="AJ5" s="369"/>
      <c r="AK5" s="370"/>
    </row>
    <row r="6" spans="1:40" ht="19.149999999999999" customHeight="1" x14ac:dyDescent="0.4">
      <c r="C6" s="350" t="s">
        <v>137</v>
      </c>
      <c r="D6" s="350"/>
      <c r="E6" s="350"/>
      <c r="F6" s="350"/>
      <c r="G6" s="350"/>
      <c r="H6" s="386"/>
      <c r="I6" s="386"/>
      <c r="J6" s="386"/>
      <c r="K6" s="386"/>
      <c r="L6" s="359" t="s">
        <v>138</v>
      </c>
      <c r="M6" s="359"/>
      <c r="N6" s="359"/>
      <c r="O6" s="359"/>
      <c r="P6" s="359"/>
      <c r="Q6" s="359"/>
      <c r="R6" s="359"/>
      <c r="S6" s="359"/>
      <c r="T6" s="359"/>
      <c r="U6" s="359"/>
      <c r="V6" s="359"/>
      <c r="W6" s="111"/>
      <c r="Z6" s="377" t="s">
        <v>136</v>
      </c>
      <c r="AA6" s="378"/>
      <c r="AB6" s="378"/>
      <c r="AC6" s="378"/>
      <c r="AD6" s="378"/>
      <c r="AE6" s="379"/>
      <c r="AF6" s="371"/>
      <c r="AG6" s="372"/>
      <c r="AH6" s="372"/>
      <c r="AI6" s="372"/>
      <c r="AJ6" s="372"/>
      <c r="AK6" s="373"/>
    </row>
    <row r="7" spans="1:40" ht="19.149999999999999" customHeight="1" thickBot="1" x14ac:dyDescent="0.45">
      <c r="C7" s="350"/>
      <c r="D7" s="350"/>
      <c r="E7" s="350"/>
      <c r="F7" s="350"/>
      <c r="G7" s="350"/>
      <c r="H7" s="386"/>
      <c r="I7" s="386"/>
      <c r="J7" s="386"/>
      <c r="K7" s="386"/>
      <c r="L7" s="359"/>
      <c r="M7" s="359"/>
      <c r="N7" s="359"/>
      <c r="O7" s="359"/>
      <c r="P7" s="359"/>
      <c r="Q7" s="359"/>
      <c r="R7" s="359"/>
      <c r="S7" s="359"/>
      <c r="T7" s="359"/>
      <c r="U7" s="359"/>
      <c r="V7" s="359"/>
      <c r="W7" s="111"/>
      <c r="Z7" s="383"/>
      <c r="AA7" s="384"/>
      <c r="AB7" s="384"/>
      <c r="AC7" s="384"/>
      <c r="AD7" s="384"/>
      <c r="AE7" s="385"/>
      <c r="AF7" s="374"/>
      <c r="AG7" s="375"/>
      <c r="AH7" s="375"/>
      <c r="AI7" s="375"/>
      <c r="AJ7" s="375"/>
      <c r="AK7" s="376"/>
      <c r="AN7" s="106" t="str">
        <f>IF($AF$6="完全週休２日", "週", IF($AF$6="月単位", "月", ""))</f>
        <v/>
      </c>
    </row>
    <row r="8" spans="1:40" ht="28.5" customHeight="1" thickBot="1" x14ac:dyDescent="0.4">
      <c r="A8" s="107"/>
      <c r="B8" s="107"/>
      <c r="C8" s="350"/>
      <c r="D8" s="350"/>
      <c r="E8" s="350"/>
      <c r="F8" s="350"/>
      <c r="G8" s="350"/>
      <c r="H8" s="351"/>
      <c r="I8" s="351"/>
      <c r="J8" s="351"/>
      <c r="K8" s="351"/>
      <c r="L8" s="350"/>
      <c r="M8" s="350"/>
      <c r="N8" s="350"/>
      <c r="O8" s="350"/>
      <c r="P8" s="350"/>
      <c r="Q8" s="350"/>
      <c r="R8" s="351"/>
      <c r="S8" s="351"/>
      <c r="T8" s="351"/>
      <c r="U8" s="351"/>
      <c r="V8" s="351"/>
      <c r="W8" s="107"/>
      <c r="Z8" s="209" t="s">
        <v>143</v>
      </c>
      <c r="AF8" s="167"/>
      <c r="AG8" s="167"/>
      <c r="AH8" s="167"/>
      <c r="AI8" s="167"/>
      <c r="AJ8" s="167"/>
      <c r="AK8" s="167"/>
    </row>
    <row r="9" spans="1:40" ht="29.25" customHeight="1" x14ac:dyDescent="0.4">
      <c r="C9" s="350"/>
      <c r="D9" s="350"/>
      <c r="E9" s="350"/>
      <c r="F9" s="350"/>
      <c r="G9" s="350"/>
      <c r="H9" s="351"/>
      <c r="I9" s="351"/>
      <c r="J9" s="351"/>
      <c r="K9" s="351"/>
      <c r="L9" s="350"/>
      <c r="M9" s="350"/>
      <c r="N9" s="350"/>
      <c r="O9" s="350"/>
      <c r="P9" s="350"/>
      <c r="Q9" s="350"/>
      <c r="R9" s="351"/>
      <c r="S9" s="351"/>
      <c r="T9" s="351"/>
      <c r="U9" s="351"/>
      <c r="V9" s="351"/>
      <c r="W9" s="111"/>
      <c r="Z9" s="360" t="s">
        <v>114</v>
      </c>
      <c r="AA9" s="361"/>
      <c r="AB9" s="361"/>
      <c r="AC9" s="361"/>
      <c r="AD9" s="361"/>
      <c r="AE9" s="362"/>
      <c r="AF9" s="352" t="s">
        <v>4</v>
      </c>
      <c r="AG9" s="353"/>
      <c r="AH9" s="354"/>
      <c r="AI9" s="399" t="s">
        <v>5</v>
      </c>
      <c r="AJ9" s="400"/>
      <c r="AK9" s="401"/>
    </row>
    <row r="10" spans="1:40" ht="3" customHeight="1" thickBot="1" x14ac:dyDescent="0.45">
      <c r="C10" s="107"/>
      <c r="D10" s="107"/>
      <c r="E10" s="107"/>
      <c r="F10" s="107"/>
      <c r="G10" s="111"/>
      <c r="H10" s="111"/>
      <c r="I10" s="111"/>
      <c r="J10" s="111"/>
      <c r="K10" s="111"/>
      <c r="L10" s="111"/>
      <c r="M10" s="111"/>
      <c r="N10" s="111"/>
      <c r="O10" s="111"/>
      <c r="P10" s="111"/>
      <c r="Q10" s="111"/>
      <c r="R10" s="111"/>
      <c r="S10" s="111"/>
      <c r="T10" s="111"/>
      <c r="U10" s="111"/>
      <c r="V10" s="111"/>
      <c r="W10" s="111"/>
      <c r="X10" s="109"/>
      <c r="Z10" s="363"/>
      <c r="AA10" s="364"/>
      <c r="AB10" s="364"/>
      <c r="AC10" s="364"/>
      <c r="AD10" s="364"/>
      <c r="AE10" s="365"/>
      <c r="AF10" s="355"/>
      <c r="AG10" s="356"/>
      <c r="AH10" s="357"/>
      <c r="AI10" s="402"/>
      <c r="AJ10" s="403"/>
      <c r="AK10" s="404"/>
    </row>
    <row r="11" spans="1:40" ht="18.600000000000001" customHeight="1" x14ac:dyDescent="0.4">
      <c r="B11" s="337"/>
      <c r="C11" s="337"/>
      <c r="D11" s="337"/>
      <c r="E11" s="337"/>
      <c r="F11" s="337"/>
      <c r="G11" s="337"/>
      <c r="H11" s="337"/>
      <c r="I11" s="337"/>
      <c r="J11" s="337"/>
      <c r="K11" s="337"/>
      <c r="L11" s="337"/>
      <c r="M11" s="337"/>
      <c r="N11" s="337"/>
      <c r="O11" s="168"/>
      <c r="P11" s="112"/>
      <c r="Q11" s="112"/>
      <c r="R11" s="107"/>
      <c r="S11" s="107"/>
      <c r="T11" s="107"/>
      <c r="U11" s="107"/>
      <c r="V11" s="107"/>
      <c r="W11" s="107"/>
      <c r="X11" s="109"/>
      <c r="Z11" s="338" t="s">
        <v>145</v>
      </c>
      <c r="AA11" s="339"/>
      <c r="AB11" s="339"/>
      <c r="AC11" s="340"/>
      <c r="AD11" s="341" t="s">
        <v>130</v>
      </c>
      <c r="AE11" s="342"/>
      <c r="AF11" s="343"/>
      <c r="AG11" s="344"/>
      <c r="AH11" s="345"/>
      <c r="AI11" s="343"/>
      <c r="AJ11" s="344"/>
      <c r="AK11" s="345"/>
      <c r="AL11" s="110" t="s">
        <v>131</v>
      </c>
    </row>
    <row r="12" spans="1:40" ht="18.95" customHeight="1" x14ac:dyDescent="0.4">
      <c r="A12" s="121"/>
      <c r="B12" s="349"/>
      <c r="C12" s="349"/>
      <c r="D12" s="349"/>
      <c r="E12" s="349"/>
      <c r="F12" s="349"/>
      <c r="G12" s="349"/>
      <c r="H12" s="349"/>
      <c r="I12" s="349"/>
      <c r="J12" s="349"/>
      <c r="K12" s="349"/>
      <c r="L12" s="349"/>
      <c r="M12" s="349"/>
      <c r="N12" s="349"/>
      <c r="O12" s="168"/>
      <c r="P12" s="107"/>
      <c r="Q12" s="107"/>
      <c r="R12" s="107"/>
      <c r="S12" s="107"/>
      <c r="T12" s="107"/>
      <c r="U12" s="107"/>
      <c r="V12" s="107"/>
      <c r="W12" s="107"/>
      <c r="X12" s="169"/>
      <c r="Z12" s="327"/>
      <c r="AA12" s="328"/>
      <c r="AB12" s="328"/>
      <c r="AC12" s="329"/>
      <c r="AD12" s="330"/>
      <c r="AE12" s="331"/>
      <c r="AF12" s="346"/>
      <c r="AG12" s="347"/>
      <c r="AH12" s="348"/>
      <c r="AI12" s="346"/>
      <c r="AJ12" s="347"/>
      <c r="AK12" s="348"/>
    </row>
    <row r="13" spans="1:40" ht="18.600000000000001" customHeight="1" x14ac:dyDescent="0.4">
      <c r="B13" s="405" t="s">
        <v>90</v>
      </c>
      <c r="C13" s="406"/>
      <c r="D13" s="406"/>
      <c r="E13" s="406"/>
      <c r="F13" s="406"/>
      <c r="G13" s="406"/>
      <c r="H13" s="406"/>
      <c r="I13" s="406"/>
      <c r="J13" s="406"/>
      <c r="K13" s="406"/>
      <c r="L13" s="406"/>
      <c r="M13" s="406"/>
      <c r="N13" s="407"/>
      <c r="O13" s="168"/>
      <c r="P13" s="112"/>
      <c r="Q13" s="112"/>
      <c r="R13" s="107"/>
      <c r="S13" s="107"/>
      <c r="T13" s="107"/>
      <c r="U13" s="107"/>
      <c r="V13" s="107"/>
      <c r="W13" s="107"/>
      <c r="X13" s="109"/>
      <c r="Z13" s="327" t="s">
        <v>140</v>
      </c>
      <c r="AA13" s="328"/>
      <c r="AB13" s="328"/>
      <c r="AC13" s="329"/>
      <c r="AD13" s="330" t="s">
        <v>130</v>
      </c>
      <c r="AE13" s="331"/>
      <c r="AF13" s="343"/>
      <c r="AG13" s="344"/>
      <c r="AH13" s="345"/>
      <c r="AI13" s="343"/>
      <c r="AJ13" s="344"/>
      <c r="AK13" s="345"/>
      <c r="AL13" s="110" t="s">
        <v>131</v>
      </c>
    </row>
    <row r="14" spans="1:40" ht="18.95" customHeight="1" x14ac:dyDescent="0.4">
      <c r="A14" s="121"/>
      <c r="B14" s="408" t="s">
        <v>91</v>
      </c>
      <c r="C14" s="409"/>
      <c r="D14" s="409"/>
      <c r="E14" s="410"/>
      <c r="F14" s="408" t="s">
        <v>92</v>
      </c>
      <c r="G14" s="409"/>
      <c r="H14" s="409"/>
      <c r="I14" s="409"/>
      <c r="J14" s="409"/>
      <c r="K14" s="409"/>
      <c r="L14" s="409"/>
      <c r="M14" s="409"/>
      <c r="N14" s="410"/>
      <c r="O14" s="168"/>
      <c r="P14" s="107"/>
      <c r="Q14" s="107"/>
      <c r="R14" s="107"/>
      <c r="S14" s="107"/>
      <c r="T14" s="107"/>
      <c r="U14" s="107"/>
      <c r="V14" s="107"/>
      <c r="W14" s="107"/>
      <c r="X14" s="169"/>
      <c r="Z14" s="327"/>
      <c r="AA14" s="328"/>
      <c r="AB14" s="328"/>
      <c r="AC14" s="329"/>
      <c r="AD14" s="330"/>
      <c r="AE14" s="331"/>
      <c r="AF14" s="346"/>
      <c r="AG14" s="347"/>
      <c r="AH14" s="348"/>
      <c r="AI14" s="346"/>
      <c r="AJ14" s="347"/>
      <c r="AK14" s="348"/>
    </row>
    <row r="15" spans="1:40" ht="18.95" customHeight="1" x14ac:dyDescent="0.4">
      <c r="A15" s="359"/>
      <c r="B15" s="387" t="s">
        <v>87</v>
      </c>
      <c r="C15" s="389" t="s">
        <v>15</v>
      </c>
      <c r="D15" s="391" t="s">
        <v>61</v>
      </c>
      <c r="E15" s="392"/>
      <c r="F15" s="113" t="s">
        <v>99</v>
      </c>
      <c r="G15" s="113" t="s">
        <v>15</v>
      </c>
      <c r="H15" s="114" t="s">
        <v>93</v>
      </c>
      <c r="I15" s="114"/>
      <c r="J15" s="114"/>
      <c r="K15" s="114"/>
      <c r="L15" s="114"/>
      <c r="M15" s="114"/>
      <c r="N15" s="115"/>
      <c r="P15" s="358"/>
      <c r="Q15" s="358"/>
      <c r="R15" s="358"/>
      <c r="S15" s="358"/>
      <c r="T15" s="358"/>
      <c r="U15" s="358"/>
      <c r="V15" s="358"/>
      <c r="W15" s="358"/>
      <c r="X15" s="358"/>
      <c r="Z15" s="327" t="s">
        <v>141</v>
      </c>
      <c r="AA15" s="328"/>
      <c r="AB15" s="328"/>
      <c r="AC15" s="329"/>
      <c r="AD15" s="330" t="s">
        <v>130</v>
      </c>
      <c r="AE15" s="331"/>
      <c r="AF15" s="343"/>
      <c r="AG15" s="344"/>
      <c r="AH15" s="345"/>
      <c r="AI15" s="343"/>
      <c r="AJ15" s="344"/>
      <c r="AK15" s="345"/>
      <c r="AL15" s="110" t="s">
        <v>142</v>
      </c>
    </row>
    <row r="16" spans="1:40" ht="18.95" customHeight="1" x14ac:dyDescent="0.4">
      <c r="A16" s="359"/>
      <c r="B16" s="388"/>
      <c r="C16" s="390"/>
      <c r="D16" s="393"/>
      <c r="E16" s="394"/>
      <c r="F16" s="113" t="s">
        <v>88</v>
      </c>
      <c r="G16" s="113" t="s">
        <v>15</v>
      </c>
      <c r="H16" s="114" t="s">
        <v>94</v>
      </c>
      <c r="I16" s="114"/>
      <c r="J16" s="114"/>
      <c r="K16" s="114"/>
      <c r="L16" s="114"/>
      <c r="M16" s="114"/>
      <c r="N16" s="115"/>
      <c r="P16" s="358"/>
      <c r="Q16" s="358"/>
      <c r="R16" s="358"/>
      <c r="S16" s="358"/>
      <c r="T16" s="358"/>
      <c r="U16" s="358"/>
      <c r="V16" s="358"/>
      <c r="W16" s="358"/>
      <c r="X16" s="358"/>
      <c r="Y16" s="169"/>
      <c r="Z16" s="327"/>
      <c r="AA16" s="328"/>
      <c r="AB16" s="328"/>
      <c r="AC16" s="329"/>
      <c r="AD16" s="330"/>
      <c r="AE16" s="331"/>
      <c r="AF16" s="346"/>
      <c r="AG16" s="347"/>
      <c r="AH16" s="348"/>
      <c r="AI16" s="346"/>
      <c r="AJ16" s="347"/>
      <c r="AK16" s="348"/>
    </row>
    <row r="17" spans="1:53" ht="18.95" customHeight="1" x14ac:dyDescent="0.3">
      <c r="A17" s="359"/>
      <c r="B17" s="388" t="s">
        <v>19</v>
      </c>
      <c r="C17" s="390" t="s">
        <v>15</v>
      </c>
      <c r="D17" s="393" t="s">
        <v>19</v>
      </c>
      <c r="E17" s="394"/>
      <c r="F17" s="414" t="s">
        <v>89</v>
      </c>
      <c r="G17" s="390" t="s">
        <v>15</v>
      </c>
      <c r="H17" s="116" t="s">
        <v>95</v>
      </c>
      <c r="I17" s="114"/>
      <c r="J17" s="114"/>
      <c r="K17" s="114"/>
      <c r="L17" s="114"/>
      <c r="M17" s="114"/>
      <c r="N17" s="115"/>
      <c r="P17" s="358"/>
      <c r="Q17" s="358"/>
      <c r="R17" s="358"/>
      <c r="S17" s="358"/>
      <c r="T17" s="358"/>
      <c r="U17" s="358"/>
      <c r="V17" s="358"/>
      <c r="W17" s="358"/>
      <c r="X17" s="358"/>
      <c r="Y17" s="169"/>
      <c r="Z17" s="395" t="s">
        <v>139</v>
      </c>
      <c r="AA17" s="396"/>
      <c r="AB17" s="396"/>
      <c r="AC17" s="396"/>
      <c r="AD17" s="396"/>
      <c r="AE17" s="397"/>
      <c r="AF17" s="416" t="str">
        <f>IFERROR(ROUND(AVERAGE(H349,T349,AF349,H357,T357,AF357),3),"")</f>
        <v/>
      </c>
      <c r="AG17" s="417"/>
      <c r="AH17" s="418"/>
      <c r="AI17" s="422" t="str">
        <f>IFERROR(ROUND(AVERAGE(K349,W349,AI349,K357,W357,AI357),3),"")</f>
        <v/>
      </c>
      <c r="AJ17" s="423"/>
      <c r="AK17" s="424"/>
    </row>
    <row r="18" spans="1:53" ht="18.95" customHeight="1" thickBot="1" x14ac:dyDescent="0.45">
      <c r="A18" s="359"/>
      <c r="B18" s="411"/>
      <c r="C18" s="349"/>
      <c r="D18" s="412"/>
      <c r="E18" s="413"/>
      <c r="F18" s="415"/>
      <c r="G18" s="349"/>
      <c r="H18" s="118" t="s">
        <v>96</v>
      </c>
      <c r="I18" s="119"/>
      <c r="J18" s="119"/>
      <c r="K18" s="119"/>
      <c r="L18" s="119"/>
      <c r="M18" s="119"/>
      <c r="N18" s="120"/>
      <c r="P18" s="358"/>
      <c r="Q18" s="358"/>
      <c r="R18" s="358"/>
      <c r="S18" s="358"/>
      <c r="T18" s="358"/>
      <c r="U18" s="358"/>
      <c r="V18" s="358"/>
      <c r="W18" s="358"/>
      <c r="X18" s="358"/>
      <c r="Y18" s="121"/>
      <c r="Z18" s="398"/>
      <c r="AA18" s="375"/>
      <c r="AB18" s="375"/>
      <c r="AC18" s="375"/>
      <c r="AD18" s="375"/>
      <c r="AE18" s="376"/>
      <c r="AF18" s="419"/>
      <c r="AG18" s="420"/>
      <c r="AH18" s="421"/>
      <c r="AI18" s="425"/>
      <c r="AJ18" s="426"/>
      <c r="AK18" s="427"/>
      <c r="AN18" s="117"/>
    </row>
    <row r="19" spans="1:53" ht="14.25" customHeight="1" thickBot="1" x14ac:dyDescent="0.45">
      <c r="A19" s="121"/>
      <c r="B19" s="121"/>
      <c r="C19" s="107"/>
      <c r="D19" s="107"/>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53" ht="29.25" customHeight="1" x14ac:dyDescent="0.4">
      <c r="A20" s="445"/>
      <c r="B20" s="446"/>
      <c r="C20" s="447"/>
      <c r="D20" s="451" t="s">
        <v>7</v>
      </c>
      <c r="E20" s="451"/>
      <c r="F20" s="451"/>
      <c r="G20" s="451"/>
      <c r="H20" s="451"/>
      <c r="I20" s="451"/>
      <c r="J20" s="451"/>
      <c r="K20" s="451" t="s">
        <v>8</v>
      </c>
      <c r="L20" s="451"/>
      <c r="M20" s="451"/>
      <c r="N20" s="451"/>
      <c r="O20" s="451"/>
      <c r="P20" s="451"/>
      <c r="Q20" s="451"/>
      <c r="R20" s="451" t="s">
        <v>9</v>
      </c>
      <c r="S20" s="451"/>
      <c r="T20" s="451"/>
      <c r="U20" s="451"/>
      <c r="V20" s="451"/>
      <c r="W20" s="451"/>
      <c r="X20" s="451"/>
      <c r="Y20" s="451" t="s">
        <v>10</v>
      </c>
      <c r="Z20" s="451"/>
      <c r="AA20" s="451"/>
      <c r="AB20" s="451"/>
      <c r="AC20" s="451"/>
      <c r="AD20" s="451"/>
      <c r="AE20" s="452"/>
      <c r="AF20" s="453" t="s">
        <v>4</v>
      </c>
      <c r="AG20" s="454"/>
      <c r="AH20" s="455"/>
      <c r="AI20" s="428" t="s">
        <v>5</v>
      </c>
      <c r="AJ20" s="428"/>
      <c r="AK20" s="429"/>
    </row>
    <row r="21" spans="1:53" ht="29.25" customHeight="1" thickBot="1" x14ac:dyDescent="0.45">
      <c r="A21" s="448"/>
      <c r="B21" s="449"/>
      <c r="C21" s="450"/>
      <c r="D21" s="122">
        <v>1</v>
      </c>
      <c r="E21" s="122">
        <v>2</v>
      </c>
      <c r="F21" s="122">
        <v>3</v>
      </c>
      <c r="G21" s="122">
        <v>4</v>
      </c>
      <c r="H21" s="122">
        <v>5</v>
      </c>
      <c r="I21" s="122">
        <v>6</v>
      </c>
      <c r="J21" s="122">
        <v>7</v>
      </c>
      <c r="K21" s="122">
        <v>8</v>
      </c>
      <c r="L21" s="122">
        <v>9</v>
      </c>
      <c r="M21" s="122">
        <v>10</v>
      </c>
      <c r="N21" s="122">
        <v>11</v>
      </c>
      <c r="O21" s="122">
        <v>12</v>
      </c>
      <c r="P21" s="122">
        <v>13</v>
      </c>
      <c r="Q21" s="122">
        <v>14</v>
      </c>
      <c r="R21" s="122">
        <v>15</v>
      </c>
      <c r="S21" s="122">
        <v>16</v>
      </c>
      <c r="T21" s="122">
        <v>17</v>
      </c>
      <c r="U21" s="122">
        <v>18</v>
      </c>
      <c r="V21" s="122">
        <v>19</v>
      </c>
      <c r="W21" s="122">
        <v>20</v>
      </c>
      <c r="X21" s="122">
        <v>21</v>
      </c>
      <c r="Y21" s="122">
        <v>22</v>
      </c>
      <c r="Z21" s="122">
        <v>23</v>
      </c>
      <c r="AA21" s="122">
        <v>24</v>
      </c>
      <c r="AB21" s="122">
        <v>25</v>
      </c>
      <c r="AC21" s="122">
        <v>26</v>
      </c>
      <c r="AD21" s="122">
        <v>27</v>
      </c>
      <c r="AE21" s="123">
        <v>28</v>
      </c>
      <c r="AF21" s="456"/>
      <c r="AG21" s="457"/>
      <c r="AH21" s="458"/>
      <c r="AI21" s="430"/>
      <c r="AJ21" s="430"/>
      <c r="AK21" s="431"/>
      <c r="AN21" s="432"/>
      <c r="AO21" s="433"/>
      <c r="AP21" s="124"/>
      <c r="AQ21" s="125"/>
    </row>
    <row r="22" spans="1:53" ht="27.75" customHeight="1" thickBot="1" x14ac:dyDescent="0.45">
      <c r="A22" s="434" t="s">
        <v>62</v>
      </c>
      <c r="B22" s="437" t="s">
        <v>0</v>
      </c>
      <c r="C22" s="438"/>
      <c r="D22" s="195">
        <f>IFERROR(VLOOKUP(D377,DAY!$A$2:$E$3000,2,0),0)</f>
        <v>4</v>
      </c>
      <c r="E22" s="195">
        <f>IFERROR(VLOOKUP(E377,DAY!$A$2:$E$3000,2,0),0)</f>
        <v>4</v>
      </c>
      <c r="F22" s="29">
        <f>IFERROR(VLOOKUP(F377,DAY!$A$2:$E$3000,2,0),0)</f>
        <v>4</v>
      </c>
      <c r="G22" s="29">
        <f>IFERROR(VLOOKUP(G377,DAY!$A$2:$E$3000,2,0),0)</f>
        <v>4</v>
      </c>
      <c r="H22" s="29">
        <f>IFERROR(VLOOKUP(H377,DAY!$A$2:$E$3000,2,0),0)</f>
        <v>4</v>
      </c>
      <c r="I22" s="29">
        <f>IFERROR(VLOOKUP(I377,DAY!$A$2:$E$3000,2,0),0)</f>
        <v>4</v>
      </c>
      <c r="J22" s="29">
        <f>IFERROR(VLOOKUP(J377,DAY!$A$2:$E$3000,2,0),0)</f>
        <v>4</v>
      </c>
      <c r="K22" s="29">
        <f>IFERROR(VLOOKUP(K377,DAY!$A$2:$E$3000,2,0),0)</f>
        <v>4</v>
      </c>
      <c r="L22" s="29">
        <f>IFERROR(VLOOKUP(L377,DAY!$A$2:$E$3000,2,0),0)</f>
        <v>4</v>
      </c>
      <c r="M22" s="29">
        <f>IFERROR(VLOOKUP(M377,DAY!$A$2:$E$3000,2,0),0)</f>
        <v>4</v>
      </c>
      <c r="N22" s="29">
        <f>IFERROR(VLOOKUP(N377,DAY!$A$2:$E$3000,2,0),0)</f>
        <v>4</v>
      </c>
      <c r="O22" s="29">
        <f>IFERROR(VLOOKUP(O377,DAY!$A$2:$E$3000,2,0),0)</f>
        <v>4</v>
      </c>
      <c r="P22" s="29">
        <f>IFERROR(VLOOKUP(P377,DAY!$A$2:$E$3000,2,0),0)</f>
        <v>4</v>
      </c>
      <c r="Q22" s="29">
        <f>IFERROR(VLOOKUP(Q377,DAY!$A$2:$E$3000,2,0),0)</f>
        <v>4</v>
      </c>
      <c r="R22" s="29">
        <f>IFERROR(VLOOKUP(R377,DAY!$A$2:$E$3000,2,0),0)</f>
        <v>4</v>
      </c>
      <c r="S22" s="29">
        <f>IFERROR(VLOOKUP(S377,DAY!$A$2:$E$3000,2,0),0)</f>
        <v>4</v>
      </c>
      <c r="T22" s="29">
        <f>IFERROR(VLOOKUP(T377,DAY!$A$2:$E$3000,2,0),0)</f>
        <v>4</v>
      </c>
      <c r="U22" s="29">
        <f>IFERROR(VLOOKUP(U377,DAY!$A$2:$E$3000,2,0),0)</f>
        <v>4</v>
      </c>
      <c r="V22" s="29">
        <f>IFERROR(VLOOKUP(V377,DAY!$A$2:$E$3000,2,0),0)</f>
        <v>4</v>
      </c>
      <c r="W22" s="29">
        <f>IFERROR(VLOOKUP(W377,DAY!$A$2:$E$3000,2,0),0)</f>
        <v>4</v>
      </c>
      <c r="X22" s="29">
        <f>IFERROR(VLOOKUP(X377,DAY!$A$2:$E$3000,2,0),0)</f>
        <v>4</v>
      </c>
      <c r="Y22" s="29">
        <f>IFERROR(VLOOKUP(Y377,DAY!$A$2:$E$3000,2,0),0)</f>
        <v>4</v>
      </c>
      <c r="Z22" s="29">
        <f>IFERROR(VLOOKUP(Z377,DAY!$A$2:$E$3000,2,0),0)</f>
        <v>4</v>
      </c>
      <c r="AA22" s="29">
        <f>IFERROR(VLOOKUP(AA377,DAY!$A$2:$E$3000,2,0),0)</f>
        <v>4</v>
      </c>
      <c r="AB22" s="29">
        <f>IFERROR(VLOOKUP(AB377,DAY!$A$2:$E$3000,2,0),0)</f>
        <v>4</v>
      </c>
      <c r="AC22" s="29">
        <f>IFERROR(VLOOKUP(AC377,DAY!$A$2:$E$3000,2,0),0)</f>
        <v>4</v>
      </c>
      <c r="AD22" s="29">
        <f>IFERROR(VLOOKUP(AD377,DAY!$A$2:$E$3000,2,0),0)</f>
        <v>4</v>
      </c>
      <c r="AE22" s="29">
        <f>IFERROR(VLOOKUP(AE377,DAY!$A$2:$E$3000,2,0),0)</f>
        <v>4</v>
      </c>
      <c r="AF22" s="439" t="s">
        <v>11</v>
      </c>
      <c r="AG22" s="441" t="s">
        <v>12</v>
      </c>
      <c r="AH22" s="486" t="s">
        <v>123</v>
      </c>
      <c r="AI22" s="443" t="s">
        <v>11</v>
      </c>
      <c r="AJ22" s="441" t="s">
        <v>13</v>
      </c>
      <c r="AK22" s="486" t="s">
        <v>123</v>
      </c>
    </row>
    <row r="23" spans="1:53" ht="27.75" customHeight="1" x14ac:dyDescent="0.4">
      <c r="A23" s="435"/>
      <c r="B23" s="467" t="s">
        <v>1</v>
      </c>
      <c r="C23" s="468"/>
      <c r="D23" s="32">
        <f>IFERROR(VLOOKUP(D377,DAY!$A$2:$E$3000,3,0),0)</f>
        <v>1</v>
      </c>
      <c r="E23" s="32">
        <f>IFERROR(VLOOKUP(E377,DAY!$A$2:$E$3000,3,0),0)</f>
        <v>2</v>
      </c>
      <c r="F23" s="32">
        <f>IFERROR(VLOOKUP(F377,DAY!$A$2:$E$3000,3,0),0)</f>
        <v>3</v>
      </c>
      <c r="G23" s="32">
        <f>IFERROR(VLOOKUP(G377,DAY!$A$2:$E$3000,3,0),0)</f>
        <v>4</v>
      </c>
      <c r="H23" s="32">
        <f>IFERROR(VLOOKUP(H377,DAY!$A$2:$E$3000,3,0),0)</f>
        <v>5</v>
      </c>
      <c r="I23" s="32">
        <f>IFERROR(VLOOKUP(I377,DAY!$A$2:$E$3000,3,0),0)</f>
        <v>6</v>
      </c>
      <c r="J23" s="32">
        <f>IFERROR(VLOOKUP(J377,DAY!$A$2:$E$3000,3,0),0)</f>
        <v>7</v>
      </c>
      <c r="K23" s="32">
        <f>IFERROR(VLOOKUP(K377,DAY!$A$2:$E$3000,3,0),0)</f>
        <v>8</v>
      </c>
      <c r="L23" s="32">
        <f>IFERROR(VLOOKUP(L377,DAY!$A$2:$E$3000,3,0),0)</f>
        <v>9</v>
      </c>
      <c r="M23" s="32">
        <f>IFERROR(VLOOKUP(M377,DAY!$A$2:$E$3000,3,0),0)</f>
        <v>10</v>
      </c>
      <c r="N23" s="32">
        <f>IFERROR(VLOOKUP(N377,DAY!$A$2:$E$3000,3,0),0)</f>
        <v>11</v>
      </c>
      <c r="O23" s="32">
        <f>IFERROR(VLOOKUP(O377,DAY!$A$2:$E$3000,3,0),0)</f>
        <v>12</v>
      </c>
      <c r="P23" s="32">
        <f>IFERROR(VLOOKUP(P377,DAY!$A$2:$E$3000,3,0),0)</f>
        <v>13</v>
      </c>
      <c r="Q23" s="32">
        <f>IFERROR(VLOOKUP(Q377,DAY!$A$2:$E$3000,3,0),0)</f>
        <v>14</v>
      </c>
      <c r="R23" s="32">
        <f>IFERROR(VLOOKUP(R377,DAY!$A$2:$E$3000,3,0),0)</f>
        <v>15</v>
      </c>
      <c r="S23" s="32">
        <f>IFERROR(VLOOKUP(S377,DAY!$A$2:$E$3000,3,0),0)</f>
        <v>16</v>
      </c>
      <c r="T23" s="32">
        <f>IFERROR(VLOOKUP(T377,DAY!$A$2:$E$3000,3,0),0)</f>
        <v>17</v>
      </c>
      <c r="U23" s="32">
        <f>IFERROR(VLOOKUP(U377,DAY!$A$2:$E$3000,3,0),0)</f>
        <v>18</v>
      </c>
      <c r="V23" s="32">
        <f>IFERROR(VLOOKUP(V377,DAY!$A$2:$E$3000,3,0),0)</f>
        <v>19</v>
      </c>
      <c r="W23" s="32">
        <f>IFERROR(VLOOKUP(W377,DAY!$A$2:$E$3000,3,0),0)</f>
        <v>20</v>
      </c>
      <c r="X23" s="32">
        <f>IFERROR(VLOOKUP(X377,DAY!$A$2:$E$3000,3,0),0)</f>
        <v>21</v>
      </c>
      <c r="Y23" s="32">
        <f>IFERROR(VLOOKUP(Y377,DAY!$A$2:$E$3000,3,0),0)</f>
        <v>22</v>
      </c>
      <c r="Z23" s="32">
        <f>IFERROR(VLOOKUP(Z377,DAY!$A$2:$E$3000,3,0),0)</f>
        <v>23</v>
      </c>
      <c r="AA23" s="32">
        <f>IFERROR(VLOOKUP(AA377,DAY!$A$2:$E$3000,3,0),0)</f>
        <v>24</v>
      </c>
      <c r="AB23" s="32">
        <f>IFERROR(VLOOKUP(AB377,DAY!$A$2:$E$3000,3,0),0)</f>
        <v>25</v>
      </c>
      <c r="AC23" s="32">
        <f>IFERROR(VLOOKUP(AC377,DAY!$A$2:$E$3000,3,0),0)</f>
        <v>26</v>
      </c>
      <c r="AD23" s="32">
        <f>IFERROR(VLOOKUP(AD377,DAY!$A$2:$E$3000,3,0),0)</f>
        <v>27</v>
      </c>
      <c r="AE23" s="33">
        <f>IFERROR(VLOOKUP(AE377,DAY!$A$2:$E$3000,3,0),0)</f>
        <v>28</v>
      </c>
      <c r="AF23" s="440"/>
      <c r="AG23" s="442"/>
      <c r="AH23" s="487"/>
      <c r="AI23" s="444"/>
      <c r="AJ23" s="442"/>
      <c r="AK23" s="487"/>
      <c r="AN23" s="126"/>
      <c r="AO23" s="126"/>
      <c r="AR23" s="127"/>
    </row>
    <row r="24" spans="1:53" s="129" customFormat="1" ht="27.75" customHeight="1" x14ac:dyDescent="0.4">
      <c r="A24" s="435"/>
      <c r="B24" s="469" t="s">
        <v>2</v>
      </c>
      <c r="C24" s="470"/>
      <c r="D24" s="196" t="str">
        <f>IFERROR(VLOOKUP(D377,DAY!$A$2:$E$3000,4,0),0)</f>
        <v>水</v>
      </c>
      <c r="E24" s="196" t="str">
        <f>IFERROR(VLOOKUP(E377,DAY!$A$2:$E$3000,4,0),0)</f>
        <v>木</v>
      </c>
      <c r="F24" s="35" t="str">
        <f>IFERROR(VLOOKUP(F377,DAY!$A$2:$E$3000,4,0),0)</f>
        <v>金</v>
      </c>
      <c r="G24" s="35" t="str">
        <f>IFERROR(VLOOKUP(G377,DAY!$A$2:$E$3000,4,0),0)</f>
        <v>土</v>
      </c>
      <c r="H24" s="35" t="str">
        <f>IFERROR(VLOOKUP(H377,DAY!$A$2:$E$3000,4,0),0)</f>
        <v>日</v>
      </c>
      <c r="I24" s="35" t="str">
        <f>IFERROR(VLOOKUP(I377,DAY!$A$2:$E$3000,4,0),0)</f>
        <v>月</v>
      </c>
      <c r="J24" s="35" t="str">
        <f>IFERROR(VLOOKUP(J377,DAY!$A$2:$E$3000,4,0),0)</f>
        <v>火</v>
      </c>
      <c r="K24" s="35" t="str">
        <f>IFERROR(VLOOKUP(K377,DAY!$A$2:$E$3000,4,0),0)</f>
        <v>水</v>
      </c>
      <c r="L24" s="35" t="str">
        <f>IFERROR(VLOOKUP(L377,DAY!$A$2:$E$3000,4,0),0)</f>
        <v>木</v>
      </c>
      <c r="M24" s="35" t="str">
        <f>IFERROR(VLOOKUP(M377,DAY!$A$2:$E$3000,4,0),0)</f>
        <v>金</v>
      </c>
      <c r="N24" s="35" t="str">
        <f>IFERROR(VLOOKUP(N377,DAY!$A$2:$E$3000,4,0),0)</f>
        <v>土</v>
      </c>
      <c r="O24" s="35" t="str">
        <f>IFERROR(VLOOKUP(O377,DAY!$A$2:$E$3000,4,0),0)</f>
        <v>日</v>
      </c>
      <c r="P24" s="35" t="str">
        <f>IFERROR(VLOOKUP(P377,DAY!$A$2:$E$3000,4,0),0)</f>
        <v>月</v>
      </c>
      <c r="Q24" s="35" t="str">
        <f>IFERROR(VLOOKUP(Q377,DAY!$A$2:$E$3000,4,0),0)</f>
        <v>火</v>
      </c>
      <c r="R24" s="35" t="str">
        <f>IFERROR(VLOOKUP(R377,DAY!$A$2:$E$3000,4,0),0)</f>
        <v>水</v>
      </c>
      <c r="S24" s="35" t="str">
        <f>IFERROR(VLOOKUP(S377,DAY!$A$2:$E$3000,4,0),0)</f>
        <v>木</v>
      </c>
      <c r="T24" s="35" t="str">
        <f>IFERROR(VLOOKUP(T377,DAY!$A$2:$E$3000,4,0),0)</f>
        <v>金</v>
      </c>
      <c r="U24" s="35" t="str">
        <f>IFERROR(VLOOKUP(U377,DAY!$A$2:$E$3000,4,0),0)</f>
        <v>土</v>
      </c>
      <c r="V24" s="35" t="str">
        <f>IFERROR(VLOOKUP(V377,DAY!$A$2:$E$3000,4,0),0)</f>
        <v>日</v>
      </c>
      <c r="W24" s="35" t="str">
        <f>IFERROR(VLOOKUP(W377,DAY!$A$2:$E$3000,4,0),0)</f>
        <v>月</v>
      </c>
      <c r="X24" s="35" t="str">
        <f>IFERROR(VLOOKUP(X377,DAY!$A$2:$E$3000,4,0),0)</f>
        <v>火</v>
      </c>
      <c r="Y24" s="35" t="str">
        <f>IFERROR(VLOOKUP(Y377,DAY!$A$2:$E$3000,4,0),0)</f>
        <v>水</v>
      </c>
      <c r="Z24" s="35" t="str">
        <f>IFERROR(VLOOKUP(Z377,DAY!$A$2:$E$3000,4,0),0)</f>
        <v>木</v>
      </c>
      <c r="AA24" s="35" t="str">
        <f>IFERROR(VLOOKUP(AA377,DAY!$A$2:$E$3000,4,0),0)</f>
        <v>金</v>
      </c>
      <c r="AB24" s="35" t="str">
        <f>IFERROR(VLOOKUP(AB377,DAY!$A$2:$E$3000,4,0),0)</f>
        <v>土</v>
      </c>
      <c r="AC24" s="35" t="str">
        <f>IFERROR(VLOOKUP(AC377,DAY!$A$2:$E$3000,4,0),0)</f>
        <v>日</v>
      </c>
      <c r="AD24" s="35" t="str">
        <f>IFERROR(VLOOKUP(AD377,DAY!$A$2:$E$3000,4,0),0)</f>
        <v>月</v>
      </c>
      <c r="AE24" s="35" t="str">
        <f>IFERROR(VLOOKUP(AE377,DAY!$A$2:$E$3000,4,0),0)</f>
        <v>火</v>
      </c>
      <c r="AF24" s="440"/>
      <c r="AG24" s="442"/>
      <c r="AH24" s="206" t="str">
        <f>IF($AF$6="",$AN$4,$AN$7)</f>
        <v/>
      </c>
      <c r="AI24" s="444"/>
      <c r="AJ24" s="442"/>
      <c r="AK24" s="205" t="str">
        <f>IF($AF$6="",$AN$4,$AN$7)</f>
        <v/>
      </c>
      <c r="AM24" s="106"/>
      <c r="AN24" s="126"/>
      <c r="AO24" s="126"/>
      <c r="AP24" s="106"/>
      <c r="AQ24" s="106"/>
      <c r="AR24" s="130"/>
      <c r="AS24" s="106"/>
      <c r="AT24" s="106"/>
      <c r="AU24" s="106"/>
      <c r="AV24" s="106"/>
      <c r="AW24" s="106"/>
      <c r="AX24" s="106"/>
      <c r="AY24" s="106"/>
      <c r="AZ24" s="106"/>
      <c r="BA24" s="106"/>
    </row>
    <row r="25" spans="1:53" ht="88.5" customHeight="1" x14ac:dyDescent="0.4">
      <c r="A25" s="435"/>
      <c r="B25" s="471" t="s">
        <v>3</v>
      </c>
      <c r="C25" s="472"/>
      <c r="D25" s="36" t="str">
        <f>IFERROR(VLOOKUP(D377,DAY!$A$2:$E$3000,5,0),0)</f>
        <v/>
      </c>
      <c r="E25" s="36" t="str">
        <f>IFERROR(VLOOKUP(E377,DAY!$A$2:$E$3000,5,0),0)</f>
        <v/>
      </c>
      <c r="F25" s="36" t="str">
        <f>IFERROR(VLOOKUP(F377,DAY!$A$2:$E$3000,5,0),0)</f>
        <v/>
      </c>
      <c r="G25" s="36" t="str">
        <f>IFERROR(VLOOKUP(G377,DAY!$A$2:$E$3000,5,0),0)</f>
        <v/>
      </c>
      <c r="H25" s="36" t="str">
        <f>IFERROR(VLOOKUP(H377,DAY!$A$2:$E$3000,5,0),0)</f>
        <v/>
      </c>
      <c r="I25" s="36" t="str">
        <f>IFERROR(VLOOKUP(I377,DAY!$A$2:$E$3000,5,0),0)</f>
        <v/>
      </c>
      <c r="J25" s="36" t="str">
        <f>IFERROR(VLOOKUP(J377,DAY!$A$2:$E$3000,5,0),0)</f>
        <v/>
      </c>
      <c r="K25" s="36" t="str">
        <f>IFERROR(VLOOKUP(K377,DAY!$A$2:$E$3000,5,0),0)</f>
        <v/>
      </c>
      <c r="L25" s="36" t="str">
        <f>IFERROR(VLOOKUP(L377,DAY!$A$2:$E$3000,5,0),0)</f>
        <v/>
      </c>
      <c r="M25" s="36" t="str">
        <f>IFERROR(VLOOKUP(M377,DAY!$A$2:$E$3000,5,0),0)</f>
        <v/>
      </c>
      <c r="N25" s="36" t="str">
        <f>IFERROR(VLOOKUP(N377,DAY!$A$2:$E$3000,5,0),0)</f>
        <v/>
      </c>
      <c r="O25" s="36" t="str">
        <f>IFERROR(VLOOKUP(O377,DAY!$A$2:$E$3000,5,0),0)</f>
        <v/>
      </c>
      <c r="P25" s="36" t="str">
        <f>IFERROR(VLOOKUP(P377,DAY!$A$2:$E$3000,5,0),0)</f>
        <v/>
      </c>
      <c r="Q25" s="36" t="str">
        <f>IFERROR(VLOOKUP(Q377,DAY!$A$2:$E$3000,5,0),0)</f>
        <v/>
      </c>
      <c r="R25" s="36" t="str">
        <f>IFERROR(VLOOKUP(R377,DAY!$A$2:$E$3000,5,0),0)</f>
        <v/>
      </c>
      <c r="S25" s="36" t="str">
        <f>IFERROR(VLOOKUP(S377,DAY!$A$2:$E$3000,5,0),0)</f>
        <v/>
      </c>
      <c r="T25" s="36" t="str">
        <f>IFERROR(VLOOKUP(T377,DAY!$A$2:$E$3000,5,0),0)</f>
        <v/>
      </c>
      <c r="U25" s="36" t="str">
        <f>IFERROR(VLOOKUP(U377,DAY!$A$2:$E$3000,5,0),0)</f>
        <v/>
      </c>
      <c r="V25" s="36" t="str">
        <f>IFERROR(VLOOKUP(V377,DAY!$A$2:$E$3000,5,0),0)</f>
        <v/>
      </c>
      <c r="W25" s="36" t="str">
        <f>IFERROR(VLOOKUP(W377,DAY!$A$2:$E$3000,5,0),0)</f>
        <v/>
      </c>
      <c r="X25" s="36" t="str">
        <f>IFERROR(VLOOKUP(X377,DAY!$A$2:$E$3000,5,0),0)</f>
        <v/>
      </c>
      <c r="Y25" s="36" t="str">
        <f>IFERROR(VLOOKUP(Y377,DAY!$A$2:$E$3000,5,0),0)</f>
        <v/>
      </c>
      <c r="Z25" s="36" t="str">
        <f>IFERROR(VLOOKUP(Z377,DAY!$A$2:$E$3000,5,0),0)</f>
        <v/>
      </c>
      <c r="AA25" s="36" t="str">
        <f>IFERROR(VLOOKUP(AA377,DAY!$A$2:$E$3000,5,0),0)</f>
        <v/>
      </c>
      <c r="AB25" s="36" t="str">
        <f>IFERROR(VLOOKUP(AB377,DAY!$A$2:$E$3000,5,0),0)</f>
        <v/>
      </c>
      <c r="AC25" s="36" t="str">
        <f>IFERROR(VLOOKUP(AC377,DAY!$A$2:$E$3000,5,0),0)</f>
        <v/>
      </c>
      <c r="AD25" s="36" t="str">
        <f>IFERROR(VLOOKUP(AD377,DAY!$A$2:$E$3000,5,0),0)</f>
        <v/>
      </c>
      <c r="AE25" s="36" t="str">
        <f>IFERROR(VLOOKUP(AE377,DAY!$A$2:$E$3000,5,0),0)</f>
        <v/>
      </c>
      <c r="AF25" s="440"/>
      <c r="AG25" s="442"/>
      <c r="AH25" s="197" t="s">
        <v>124</v>
      </c>
      <c r="AI25" s="444"/>
      <c r="AJ25" s="442"/>
      <c r="AK25" s="197" t="s">
        <v>124</v>
      </c>
      <c r="AN25" s="126"/>
      <c r="AO25" s="126"/>
      <c r="AR25" s="130"/>
    </row>
    <row r="26" spans="1:53" ht="27.75" customHeight="1" x14ac:dyDescent="0.4">
      <c r="A26" s="435"/>
      <c r="B26" s="461" t="s">
        <v>108</v>
      </c>
      <c r="C26" s="132" t="s">
        <v>4</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193">
        <f>IF(COUNT(D26:AE26)=0,+(COUNTIF(D26:AE26,"作業"))+(COUNTIF(D26:AE26,"休日")),"")</f>
        <v>0</v>
      </c>
      <c r="AG26" s="194">
        <f>IF(+COUNT(D26:AE26)=0,(COUNTIF(D26:AE26,"休日")),"")</f>
        <v>0</v>
      </c>
      <c r="AH26" s="473" t="str">
        <f>IFERROR(ROUND(AVERAGE(AF27,AF29,AF31,AF33,AF35,AF37),3),"")</f>
        <v/>
      </c>
      <c r="AI26" s="203">
        <f>IF(COUNT(D27:AE27)=0,+(COUNTIF(D27:AE27,"作業"))+(COUNTIF(D27:AE27,"休日")),"")</f>
        <v>0</v>
      </c>
      <c r="AJ26" s="194">
        <f>IF(COUNT(D27:AE27)=0,(COUNTIF(D27:AE27,"休日")),"")</f>
        <v>0</v>
      </c>
      <c r="AK26" s="473" t="str">
        <f>IFERROR(ROUND(AVERAGE(AI27,AI29,AI31,AI33,AI35,AI37),3),"")</f>
        <v/>
      </c>
      <c r="AM26" s="133"/>
      <c r="AN26" s="126"/>
      <c r="AO26" s="126"/>
      <c r="AP26" s="133"/>
      <c r="AQ26" s="133"/>
      <c r="AR26" s="131"/>
      <c r="AS26" s="133"/>
      <c r="AT26" s="133"/>
      <c r="AU26" s="133"/>
      <c r="AV26" s="133"/>
      <c r="AW26" s="133"/>
      <c r="AX26" s="133"/>
      <c r="AY26" s="133"/>
      <c r="AZ26" s="133"/>
      <c r="BA26" s="133"/>
    </row>
    <row r="27" spans="1:53" ht="27.75" customHeight="1" x14ac:dyDescent="0.4">
      <c r="A27" s="435"/>
      <c r="B27" s="462"/>
      <c r="C27" s="170" t="s">
        <v>5</v>
      </c>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463" t="str">
        <f>IFERROR(AN27,"")</f>
        <v/>
      </c>
      <c r="AG27" s="460"/>
      <c r="AH27" s="474"/>
      <c r="AI27" s="459" t="str">
        <f>IFERROR(AO27,"")</f>
        <v/>
      </c>
      <c r="AJ27" s="460"/>
      <c r="AK27" s="474"/>
      <c r="AN27" s="207" t="e">
        <f>ROUND(AG26/AF26,3)</f>
        <v>#DIV/0!</v>
      </c>
      <c r="AO27" s="208" t="e">
        <f>ROUND(AJ26/AI26,3)</f>
        <v>#DIV/0!</v>
      </c>
      <c r="AR27" s="135"/>
    </row>
    <row r="28" spans="1:53" ht="27.75" customHeight="1" x14ac:dyDescent="0.4">
      <c r="A28" s="435"/>
      <c r="B28" s="461" t="s">
        <v>109</v>
      </c>
      <c r="C28" s="132" t="s">
        <v>4</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193">
        <f>IF(COUNT(D28:AE28)=0,+(COUNTIF(D28:AE28,"作業"))+(COUNTIF(D28:AE28,"休日")),"")</f>
        <v>0</v>
      </c>
      <c r="AG28" s="194">
        <f>IF(+COUNT(D28:AE28)=0,(COUNTIF(D28:AE28,"休日")),"")</f>
        <v>0</v>
      </c>
      <c r="AH28" s="474"/>
      <c r="AI28" s="203">
        <f>IF(COUNT(D29:AE29)=0,+(COUNTIF(D29:AE29,"作業"))+(COUNTIF(D29:AE29,"休日")),"")</f>
        <v>0</v>
      </c>
      <c r="AJ28" s="194">
        <f>IF(COUNT(D29:AE29)=0,(COUNTIF(D29:AE29,"休日")),"")</f>
        <v>0</v>
      </c>
      <c r="AK28" s="474"/>
      <c r="AM28" s="133"/>
      <c r="AN28" s="126"/>
      <c r="AO28" s="126"/>
      <c r="AP28" s="133"/>
      <c r="AQ28" s="133"/>
      <c r="AR28" s="131"/>
      <c r="AS28" s="133"/>
      <c r="AT28" s="133"/>
      <c r="AU28" s="133"/>
      <c r="AV28" s="133"/>
      <c r="AW28" s="133"/>
      <c r="AX28" s="133"/>
      <c r="AY28" s="133"/>
      <c r="AZ28" s="133"/>
      <c r="BA28" s="133"/>
    </row>
    <row r="29" spans="1:53" ht="27.75" customHeight="1" x14ac:dyDescent="0.4">
      <c r="A29" s="435"/>
      <c r="B29" s="462"/>
      <c r="C29" s="170" t="s">
        <v>5</v>
      </c>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463" t="str">
        <f>IFERROR(AN29,"")</f>
        <v/>
      </c>
      <c r="AG29" s="460"/>
      <c r="AH29" s="474"/>
      <c r="AI29" s="459" t="str">
        <f>IFERROR(AO29,"")</f>
        <v/>
      </c>
      <c r="AJ29" s="460"/>
      <c r="AK29" s="474"/>
      <c r="AN29" s="207" t="e">
        <f>ROUND(AG28/AF28,3)</f>
        <v>#DIV/0!</v>
      </c>
      <c r="AO29" s="208" t="e">
        <f>ROUND(AJ28/AI28,3)</f>
        <v>#DIV/0!</v>
      </c>
      <c r="AR29" s="135"/>
    </row>
    <row r="30" spans="1:53" ht="27.75" customHeight="1" x14ac:dyDescent="0.4">
      <c r="A30" s="435"/>
      <c r="B30" s="461" t="s">
        <v>110</v>
      </c>
      <c r="C30" s="132" t="s">
        <v>4</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193">
        <f>IF(COUNT(D30:AE30)=0,+(COUNTIF(D30:AE30,"作業"))+(COUNTIF(D30:AE30,"休日")),"")</f>
        <v>0</v>
      </c>
      <c r="AG30" s="194">
        <f>IF(+COUNT(D30:AE30)=0,(COUNTIF(D30:AE30,"休日")),"")</f>
        <v>0</v>
      </c>
      <c r="AH30" s="474"/>
      <c r="AI30" s="203">
        <f>IF(COUNT(D31:AE31)=0,+(COUNTIF(D31:AE31,"作業"))+(COUNTIF(D31:AE31,"休日")),"")</f>
        <v>0</v>
      </c>
      <c r="AJ30" s="194">
        <f>IF(COUNT(D31:AE31)=0,(COUNTIF(D31:AE31,"休日")),"")</f>
        <v>0</v>
      </c>
      <c r="AK30" s="474"/>
      <c r="AM30" s="133"/>
      <c r="AN30" s="126"/>
      <c r="AO30" s="126"/>
      <c r="AP30" s="133"/>
      <c r="AQ30" s="133"/>
      <c r="AR30" s="131"/>
      <c r="AS30" s="133"/>
      <c r="AT30" s="133"/>
      <c r="AU30" s="133"/>
      <c r="AV30" s="133"/>
      <c r="AW30" s="133"/>
      <c r="AX30" s="133"/>
      <c r="AY30" s="133"/>
      <c r="AZ30" s="133"/>
      <c r="BA30" s="133"/>
    </row>
    <row r="31" spans="1:53" ht="27.75" customHeight="1" x14ac:dyDescent="0.4">
      <c r="A31" s="435"/>
      <c r="B31" s="462"/>
      <c r="C31" s="170" t="s">
        <v>5</v>
      </c>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463" t="str">
        <f>IFERROR(AN31,"")</f>
        <v/>
      </c>
      <c r="AG31" s="460"/>
      <c r="AH31" s="475"/>
      <c r="AI31" s="459" t="str">
        <f>IFERROR(AO31,"")</f>
        <v/>
      </c>
      <c r="AJ31" s="460"/>
      <c r="AK31" s="475"/>
      <c r="AN31" s="207" t="e">
        <f>ROUND(AG30/AF30,3)</f>
        <v>#DIV/0!</v>
      </c>
      <c r="AO31" s="208" t="e">
        <f>ROUND(AJ30/AI30,3)</f>
        <v>#DIV/0!</v>
      </c>
      <c r="AR31" s="135"/>
    </row>
    <row r="32" spans="1:53" ht="27.75" customHeight="1" x14ac:dyDescent="0.4">
      <c r="A32" s="435"/>
      <c r="B32" s="461" t="s">
        <v>111</v>
      </c>
      <c r="C32" s="132" t="s">
        <v>4</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193">
        <f>IF(COUNT(D32:AE32)=0,+(COUNTIF(D32:AE32,"作業"))+(COUNTIF(D32:AE32,"休日")),"")</f>
        <v>0</v>
      </c>
      <c r="AG32" s="194">
        <f>IF(+COUNT(D32:AE32)=0,(COUNTIF(D32:AE32,"休日")),"")</f>
        <v>0</v>
      </c>
      <c r="AH32" s="464"/>
      <c r="AI32" s="203">
        <f>IF(COUNT(D33:AE33)=0,+(COUNTIF(D33:AE33,"作業"))+(COUNTIF(D33:AE33,"休日")),"")</f>
        <v>0</v>
      </c>
      <c r="AJ32" s="194">
        <f>IF(COUNT(D33:AE33)=0,(COUNTIF(D33:AE33,"休日")),"")</f>
        <v>0</v>
      </c>
      <c r="AK32" s="464"/>
      <c r="AM32" s="133"/>
      <c r="AN32" s="126"/>
      <c r="AO32" s="126"/>
      <c r="AP32" s="133"/>
      <c r="AQ32" s="133"/>
      <c r="AR32" s="131"/>
      <c r="AS32" s="133"/>
      <c r="AT32" s="133"/>
      <c r="AU32" s="133"/>
      <c r="AV32" s="133"/>
      <c r="AW32" s="133"/>
      <c r="AX32" s="133"/>
      <c r="AY32" s="133"/>
      <c r="AZ32" s="133"/>
      <c r="BA32" s="133"/>
    </row>
    <row r="33" spans="1:53" ht="27.75" customHeight="1" x14ac:dyDescent="0.4">
      <c r="A33" s="435"/>
      <c r="B33" s="462"/>
      <c r="C33" s="170" t="s">
        <v>5</v>
      </c>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463" t="str">
        <f>IFERROR(AN33,"")</f>
        <v/>
      </c>
      <c r="AG33" s="460"/>
      <c r="AH33" s="465"/>
      <c r="AI33" s="459" t="str">
        <f>IFERROR(AO33,"")</f>
        <v/>
      </c>
      <c r="AJ33" s="460"/>
      <c r="AK33" s="465"/>
      <c r="AN33" s="207" t="e">
        <f>ROUND(AG32/AF32,3)</f>
        <v>#DIV/0!</v>
      </c>
      <c r="AO33" s="208" t="e">
        <f>ROUND(AJ32/AI32,3)</f>
        <v>#DIV/0!</v>
      </c>
      <c r="AR33" s="135"/>
    </row>
    <row r="34" spans="1:53" ht="27.75" customHeight="1" x14ac:dyDescent="0.4">
      <c r="A34" s="435"/>
      <c r="B34" s="461" t="s">
        <v>112</v>
      </c>
      <c r="C34" s="132" t="s">
        <v>4</v>
      </c>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193">
        <f>IF(COUNT(D34:AE34)=0,+(COUNTIF(D34:AE34,"作業"))+(COUNTIF(D34:AE34,"休日")),"")</f>
        <v>0</v>
      </c>
      <c r="AG34" s="194">
        <f>IF(+COUNT(D34:AE34)=0,(COUNTIF(D34:AE34,"休日")),"")</f>
        <v>0</v>
      </c>
      <c r="AH34" s="465"/>
      <c r="AI34" s="203">
        <f>IF(COUNT(D35:AE35)=0,+(COUNTIF(D35:AE35,"作業"))+(COUNTIF(D35:AE35,"休日")),"")</f>
        <v>0</v>
      </c>
      <c r="AJ34" s="194">
        <f>IF(COUNT(D35:AE35)=0,(COUNTIF(D35:AE35,"休日")),"")</f>
        <v>0</v>
      </c>
      <c r="AK34" s="465"/>
      <c r="AM34" s="133"/>
      <c r="AN34" s="126"/>
      <c r="AO34" s="126"/>
      <c r="AP34" s="133"/>
      <c r="AQ34" s="133"/>
      <c r="AR34" s="131"/>
      <c r="AS34" s="133"/>
      <c r="AT34" s="133"/>
      <c r="AU34" s="133"/>
      <c r="AV34" s="133"/>
      <c r="AW34" s="133"/>
      <c r="AX34" s="133"/>
      <c r="AY34" s="133"/>
      <c r="AZ34" s="133"/>
      <c r="BA34" s="133"/>
    </row>
    <row r="35" spans="1:53" ht="27.75" customHeight="1" x14ac:dyDescent="0.4">
      <c r="A35" s="435"/>
      <c r="B35" s="462"/>
      <c r="C35" s="170" t="s">
        <v>5</v>
      </c>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463" t="str">
        <f>IFERROR(AN35,"")</f>
        <v/>
      </c>
      <c r="AG35" s="460"/>
      <c r="AH35" s="465"/>
      <c r="AI35" s="459" t="str">
        <f>IFERROR(AO35,"")</f>
        <v/>
      </c>
      <c r="AJ35" s="460"/>
      <c r="AK35" s="465"/>
      <c r="AN35" s="207" t="e">
        <f>ROUND(AG34/AF34,3)</f>
        <v>#DIV/0!</v>
      </c>
      <c r="AO35" s="208" t="e">
        <f>ROUND(AJ34/AI34,3)</f>
        <v>#DIV/0!</v>
      </c>
      <c r="AR35" s="135"/>
    </row>
    <row r="36" spans="1:53" ht="27.75" customHeight="1" x14ac:dyDescent="0.4">
      <c r="A36" s="435"/>
      <c r="B36" s="476" t="s">
        <v>113</v>
      </c>
      <c r="C36" s="171" t="s">
        <v>4</v>
      </c>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201">
        <f>IF(COUNT(D36:AE36)=0,+(COUNTIF(D36:AE36,"作業"))+(COUNTIF(D36:AE36,"休日")),"")</f>
        <v>0</v>
      </c>
      <c r="AG36" s="202">
        <f>IF(+COUNT(D36:AE36)=0,(COUNTIF(D36:AE36,"休日")),"")</f>
        <v>0</v>
      </c>
      <c r="AH36" s="465"/>
      <c r="AI36" s="204">
        <f>IF(COUNT(D37:AE37)=0,+(COUNTIF(D37:AE37,"作業"))+(COUNTIF(D37:AE37,"休日")),"")</f>
        <v>0</v>
      </c>
      <c r="AJ36" s="202">
        <f>IF(COUNT(D37:AE37)=0,(COUNTIF(D37:AE37,"休日")),"")</f>
        <v>0</v>
      </c>
      <c r="AK36" s="465"/>
      <c r="AM36" s="133"/>
      <c r="AN36" s="126"/>
      <c r="AO36" s="126"/>
      <c r="AP36" s="133"/>
      <c r="AQ36" s="133"/>
      <c r="AR36" s="131"/>
      <c r="AS36" s="133"/>
      <c r="AT36" s="133"/>
      <c r="AU36" s="133"/>
      <c r="AV36" s="133"/>
      <c r="AW36" s="133"/>
      <c r="AX36" s="133"/>
      <c r="AY36" s="133"/>
      <c r="AZ36" s="133"/>
      <c r="BA36" s="133"/>
    </row>
    <row r="37" spans="1:53" ht="27.75" customHeight="1" thickBot="1" x14ac:dyDescent="0.45">
      <c r="A37" s="436"/>
      <c r="B37" s="477"/>
      <c r="C37" s="134" t="s">
        <v>5</v>
      </c>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478" t="str">
        <f>IFERROR(AN37,"")</f>
        <v/>
      </c>
      <c r="AG37" s="479"/>
      <c r="AH37" s="466"/>
      <c r="AI37" s="480" t="str">
        <f>IFERROR(AO37,"")</f>
        <v/>
      </c>
      <c r="AJ37" s="479"/>
      <c r="AK37" s="466"/>
      <c r="AN37" s="207" t="e">
        <f>ROUND(AG36/AF36,3)</f>
        <v>#DIV/0!</v>
      </c>
      <c r="AO37" s="208" t="e">
        <f>ROUND(AJ36/AI36,3)</f>
        <v>#DIV/0!</v>
      </c>
      <c r="AR37" s="135"/>
    </row>
    <row r="38" spans="1:53" s="133" customFormat="1" ht="27.75" customHeight="1" thickBot="1" x14ac:dyDescent="0.45">
      <c r="A38" s="434" t="s">
        <v>63</v>
      </c>
      <c r="B38" s="437" t="s">
        <v>0</v>
      </c>
      <c r="C38" s="438"/>
      <c r="D38" s="29">
        <f>IFERROR(VLOOKUP(D378,DAY!$A$2:$E$3000,2,0),0)</f>
        <v>4</v>
      </c>
      <c r="E38" s="29">
        <f>IFERROR(VLOOKUP(E378,DAY!$A$2:$E$3000,2,0),0)</f>
        <v>4</v>
      </c>
      <c r="F38" s="29">
        <f>IFERROR(VLOOKUP(F378,DAY!$A$2:$E$3000,2,0),0)</f>
        <v>5</v>
      </c>
      <c r="G38" s="29">
        <f>IFERROR(VLOOKUP(G378,DAY!$A$2:$E$3000,2,0),0)</f>
        <v>5</v>
      </c>
      <c r="H38" s="29">
        <f>IFERROR(VLOOKUP(H378,DAY!$A$2:$E$3000,2,0),0)</f>
        <v>5</v>
      </c>
      <c r="I38" s="29">
        <f>IFERROR(VLOOKUP(I378,DAY!$A$2:$E$3000,2,0),0)</f>
        <v>5</v>
      </c>
      <c r="J38" s="29">
        <f>IFERROR(VLOOKUP(J378,DAY!$A$2:$E$3000,2,0),0)</f>
        <v>5</v>
      </c>
      <c r="K38" s="29">
        <f>IFERROR(VLOOKUP(K378,DAY!$A$2:$E$3000,2,0),0)</f>
        <v>5</v>
      </c>
      <c r="L38" s="29">
        <f>IFERROR(VLOOKUP(L378,DAY!$A$2:$E$3000,2,0),0)</f>
        <v>5</v>
      </c>
      <c r="M38" s="29">
        <f>IFERROR(VLOOKUP(M378,DAY!$A$2:$E$3000,2,0),0)</f>
        <v>5</v>
      </c>
      <c r="N38" s="29">
        <f>IFERROR(VLOOKUP(N378,DAY!$A$2:$E$3000,2,0),0)</f>
        <v>5</v>
      </c>
      <c r="O38" s="29">
        <f>IFERROR(VLOOKUP(O378,DAY!$A$2:$E$3000,2,0),0)</f>
        <v>5</v>
      </c>
      <c r="P38" s="29">
        <f>IFERROR(VLOOKUP(P378,DAY!$A$2:$E$3000,2,0),0)</f>
        <v>5</v>
      </c>
      <c r="Q38" s="29">
        <f>IFERROR(VLOOKUP(Q378,DAY!$A$2:$E$3000,2,0),0)</f>
        <v>5</v>
      </c>
      <c r="R38" s="29">
        <f>IFERROR(VLOOKUP(R378,DAY!$A$2:$E$3000,2,0),0)</f>
        <v>5</v>
      </c>
      <c r="S38" s="29">
        <f>IFERROR(VLOOKUP(S378,DAY!$A$2:$E$3000,2,0),0)</f>
        <v>5</v>
      </c>
      <c r="T38" s="29">
        <f>IFERROR(VLOOKUP(T378,DAY!$A$2:$E$3000,2,0),0)</f>
        <v>5</v>
      </c>
      <c r="U38" s="29">
        <f>IFERROR(VLOOKUP(U378,DAY!$A$2:$E$3000,2,0),0)</f>
        <v>5</v>
      </c>
      <c r="V38" s="29">
        <f>IFERROR(VLOOKUP(V378,DAY!$A$2:$E$3000,2,0),0)</f>
        <v>5</v>
      </c>
      <c r="W38" s="29">
        <f>IFERROR(VLOOKUP(W378,DAY!$A$2:$E$3000,2,0),0)</f>
        <v>5</v>
      </c>
      <c r="X38" s="29">
        <f>IFERROR(VLOOKUP(X378,DAY!$A$2:$E$3000,2,0),0)</f>
        <v>5</v>
      </c>
      <c r="Y38" s="29">
        <f>IFERROR(VLOOKUP(Y378,DAY!$A$2:$E$3000,2,0),0)</f>
        <v>5</v>
      </c>
      <c r="Z38" s="29">
        <f>IFERROR(VLOOKUP(Z378,DAY!$A$2:$E$3000,2,0),0)</f>
        <v>5</v>
      </c>
      <c r="AA38" s="29">
        <f>IFERROR(VLOOKUP(AA378,DAY!$A$2:$E$3000,2,0),0)</f>
        <v>5</v>
      </c>
      <c r="AB38" s="29">
        <f>IFERROR(VLOOKUP(AB378,DAY!$A$2:$E$3000,2,0),0)</f>
        <v>5</v>
      </c>
      <c r="AC38" s="29">
        <f>IFERROR(VLOOKUP(AC378,DAY!$A$2:$E$3000,2,0),0)</f>
        <v>5</v>
      </c>
      <c r="AD38" s="29">
        <f>IFERROR(VLOOKUP(AD378,DAY!$A$2:$E$3000,2,0),0)</f>
        <v>5</v>
      </c>
      <c r="AE38" s="198">
        <f>IFERROR(VLOOKUP(AE378,DAY!$A$2:$E$3000,2,0),0)</f>
        <v>5</v>
      </c>
      <c r="AF38" s="439" t="s">
        <v>11</v>
      </c>
      <c r="AG38" s="441" t="s">
        <v>12</v>
      </c>
      <c r="AH38" s="486" t="s">
        <v>123</v>
      </c>
      <c r="AI38" s="443" t="s">
        <v>11</v>
      </c>
      <c r="AJ38" s="441" t="s">
        <v>13</v>
      </c>
      <c r="AK38" s="486" t="s">
        <v>123</v>
      </c>
      <c r="AM38" s="106"/>
      <c r="AN38" s="126"/>
      <c r="AO38" s="126"/>
      <c r="AP38" s="106"/>
      <c r="AQ38" s="106"/>
      <c r="AR38" s="136"/>
      <c r="AS38" s="106"/>
      <c r="AT38" s="106"/>
      <c r="AU38" s="106"/>
      <c r="AV38" s="106"/>
      <c r="AW38" s="106"/>
      <c r="AX38" s="106"/>
      <c r="AY38" s="106"/>
      <c r="AZ38" s="106"/>
      <c r="BA38" s="106"/>
    </row>
    <row r="39" spans="1:53" ht="27.75" customHeight="1" x14ac:dyDescent="0.4">
      <c r="A39" s="435"/>
      <c r="B39" s="467" t="s">
        <v>1</v>
      </c>
      <c r="C39" s="468"/>
      <c r="D39" s="32">
        <f>IFERROR(VLOOKUP(D378,DAY!$A$2:$E$3000,3,0),0)</f>
        <v>29</v>
      </c>
      <c r="E39" s="32">
        <f>IFERROR(VLOOKUP(E378,DAY!$A$2:$E$3000,3,0),0)</f>
        <v>30</v>
      </c>
      <c r="F39" s="32">
        <f>IFERROR(VLOOKUP(F378,DAY!$A$2:$E$3000,3,0),0)</f>
        <v>1</v>
      </c>
      <c r="G39" s="32">
        <f>IFERROR(VLOOKUP(G378,DAY!$A$2:$E$3000,3,0),0)</f>
        <v>2</v>
      </c>
      <c r="H39" s="32">
        <f>IFERROR(VLOOKUP(H378,DAY!$A$2:$E$3000,3,0),0)</f>
        <v>3</v>
      </c>
      <c r="I39" s="32">
        <f>IFERROR(VLOOKUP(I378,DAY!$A$2:$E$3000,3,0),0)</f>
        <v>4</v>
      </c>
      <c r="J39" s="32">
        <f>IFERROR(VLOOKUP(J378,DAY!$A$2:$E$3000,3,0),0)</f>
        <v>5</v>
      </c>
      <c r="K39" s="32">
        <f>IFERROR(VLOOKUP(K378,DAY!$A$2:$E$3000,3,0),0)</f>
        <v>6</v>
      </c>
      <c r="L39" s="32">
        <f>IFERROR(VLOOKUP(L378,DAY!$A$2:$E$3000,3,0),0)</f>
        <v>7</v>
      </c>
      <c r="M39" s="32">
        <f>IFERROR(VLOOKUP(M378,DAY!$A$2:$E$3000,3,0),0)</f>
        <v>8</v>
      </c>
      <c r="N39" s="32">
        <f>IFERROR(VLOOKUP(N378,DAY!$A$2:$E$3000,3,0),0)</f>
        <v>9</v>
      </c>
      <c r="O39" s="32">
        <f>IFERROR(VLOOKUP(O378,DAY!$A$2:$E$3000,3,0),0)</f>
        <v>10</v>
      </c>
      <c r="P39" s="32">
        <f>IFERROR(VLOOKUP(P378,DAY!$A$2:$E$3000,3,0),0)</f>
        <v>11</v>
      </c>
      <c r="Q39" s="32">
        <f>IFERROR(VLOOKUP(Q378,DAY!$A$2:$E$3000,3,0),0)</f>
        <v>12</v>
      </c>
      <c r="R39" s="32">
        <f>IFERROR(VLOOKUP(R378,DAY!$A$2:$E$3000,3,0),0)</f>
        <v>13</v>
      </c>
      <c r="S39" s="32">
        <f>IFERROR(VLOOKUP(S378,DAY!$A$2:$E$3000,3,0),0)</f>
        <v>14</v>
      </c>
      <c r="T39" s="32">
        <f>IFERROR(VLOOKUP(T378,DAY!$A$2:$E$3000,3,0),0)</f>
        <v>15</v>
      </c>
      <c r="U39" s="32">
        <f>IFERROR(VLOOKUP(U378,DAY!$A$2:$E$3000,3,0),0)</f>
        <v>16</v>
      </c>
      <c r="V39" s="32">
        <f>IFERROR(VLOOKUP(V378,DAY!$A$2:$E$3000,3,0),0)</f>
        <v>17</v>
      </c>
      <c r="W39" s="32">
        <f>IFERROR(VLOOKUP(W378,DAY!$A$2:$E$3000,3,0),0)</f>
        <v>18</v>
      </c>
      <c r="X39" s="32">
        <f>IFERROR(VLOOKUP(X378,DAY!$A$2:$E$3000,3,0),0)</f>
        <v>19</v>
      </c>
      <c r="Y39" s="32">
        <f>IFERROR(VLOOKUP(Y378,DAY!$A$2:$E$3000,3,0),0)</f>
        <v>20</v>
      </c>
      <c r="Z39" s="32">
        <f>IFERROR(VLOOKUP(Z378,DAY!$A$2:$E$3000,3,0),0)</f>
        <v>21</v>
      </c>
      <c r="AA39" s="32">
        <f>IFERROR(VLOOKUP(AA378,DAY!$A$2:$E$3000,3,0),0)</f>
        <v>22</v>
      </c>
      <c r="AB39" s="32">
        <f>IFERROR(VLOOKUP(AB378,DAY!$A$2:$E$3000,3,0),0)</f>
        <v>23</v>
      </c>
      <c r="AC39" s="32">
        <f>IFERROR(VLOOKUP(AC378,DAY!$A$2:$E$3000,3,0),0)</f>
        <v>24</v>
      </c>
      <c r="AD39" s="32">
        <f>IFERROR(VLOOKUP(AD378,DAY!$A$2:$E$3000,3,0),0)</f>
        <v>25</v>
      </c>
      <c r="AE39" s="33">
        <f>IFERROR(VLOOKUP(AE378,DAY!$A$2:$E$3000,3,0),0)</f>
        <v>26</v>
      </c>
      <c r="AF39" s="440"/>
      <c r="AG39" s="442"/>
      <c r="AH39" s="487"/>
      <c r="AI39" s="444"/>
      <c r="AJ39" s="442"/>
      <c r="AK39" s="487"/>
      <c r="AN39" s="126"/>
      <c r="AO39" s="126"/>
      <c r="AR39" s="127"/>
    </row>
    <row r="40" spans="1:53" ht="27.75" customHeight="1" x14ac:dyDescent="0.4">
      <c r="A40" s="435"/>
      <c r="B40" s="469" t="s">
        <v>2</v>
      </c>
      <c r="C40" s="470"/>
      <c r="D40" s="35" t="str">
        <f>IFERROR(VLOOKUP(D378,DAY!$A$2:$E$3000,4,0),0)</f>
        <v>水</v>
      </c>
      <c r="E40" s="35" t="str">
        <f>IFERROR(VLOOKUP(E378,DAY!$A$2:$E$3000,4,0),0)</f>
        <v>木</v>
      </c>
      <c r="F40" s="35" t="str">
        <f>IFERROR(VLOOKUP(F378,DAY!$A$2:$E$3000,4,0),0)</f>
        <v>金</v>
      </c>
      <c r="G40" s="35" t="str">
        <f>IFERROR(VLOOKUP(G378,DAY!$A$2:$E$3000,4,0),0)</f>
        <v>土</v>
      </c>
      <c r="H40" s="35" t="str">
        <f>IFERROR(VLOOKUP(H378,DAY!$A$2:$E$3000,4,0),0)</f>
        <v>日</v>
      </c>
      <c r="I40" s="35" t="str">
        <f>IFERROR(VLOOKUP(I378,DAY!$A$2:$E$3000,4,0),0)</f>
        <v>月</v>
      </c>
      <c r="J40" s="35" t="str">
        <f>IFERROR(VLOOKUP(J378,DAY!$A$2:$E$3000,4,0),0)</f>
        <v>火</v>
      </c>
      <c r="K40" s="35" t="str">
        <f>IFERROR(VLOOKUP(K378,DAY!$A$2:$E$3000,4,0),0)</f>
        <v>水</v>
      </c>
      <c r="L40" s="35" t="str">
        <f>IFERROR(VLOOKUP(L378,DAY!$A$2:$E$3000,4,0),0)</f>
        <v>木</v>
      </c>
      <c r="M40" s="35" t="str">
        <f>IFERROR(VLOOKUP(M378,DAY!$A$2:$E$3000,4,0),0)</f>
        <v>金</v>
      </c>
      <c r="N40" s="35" t="str">
        <f>IFERROR(VLOOKUP(N378,DAY!$A$2:$E$3000,4,0),0)</f>
        <v>土</v>
      </c>
      <c r="O40" s="35" t="str">
        <f>IFERROR(VLOOKUP(O378,DAY!$A$2:$E$3000,4,0),0)</f>
        <v>日</v>
      </c>
      <c r="P40" s="35" t="str">
        <f>IFERROR(VLOOKUP(P378,DAY!$A$2:$E$3000,4,0),0)</f>
        <v>月</v>
      </c>
      <c r="Q40" s="35" t="str">
        <f>IFERROR(VLOOKUP(Q378,DAY!$A$2:$E$3000,4,0),0)</f>
        <v>火</v>
      </c>
      <c r="R40" s="35" t="str">
        <f>IFERROR(VLOOKUP(R378,DAY!$A$2:$E$3000,4,0),0)</f>
        <v>水</v>
      </c>
      <c r="S40" s="35" t="str">
        <f>IFERROR(VLOOKUP(S378,DAY!$A$2:$E$3000,4,0),0)</f>
        <v>木</v>
      </c>
      <c r="T40" s="35" t="str">
        <f>IFERROR(VLOOKUP(T378,DAY!$A$2:$E$3000,4,0),0)</f>
        <v>金</v>
      </c>
      <c r="U40" s="35" t="str">
        <f>IFERROR(VLOOKUP(U378,DAY!$A$2:$E$3000,4,0),0)</f>
        <v>土</v>
      </c>
      <c r="V40" s="35" t="str">
        <f>IFERROR(VLOOKUP(V378,DAY!$A$2:$E$3000,4,0),0)</f>
        <v>日</v>
      </c>
      <c r="W40" s="35" t="str">
        <f>IFERROR(VLOOKUP(W378,DAY!$A$2:$E$3000,4,0),0)</f>
        <v>月</v>
      </c>
      <c r="X40" s="35" t="str">
        <f>IFERROR(VLOOKUP(X378,DAY!$A$2:$E$3000,4,0),0)</f>
        <v>火</v>
      </c>
      <c r="Y40" s="35" t="str">
        <f>IFERROR(VLOOKUP(Y378,DAY!$A$2:$E$3000,4,0),0)</f>
        <v>水</v>
      </c>
      <c r="Z40" s="35" t="str">
        <f>IFERROR(VLOOKUP(Z378,DAY!$A$2:$E$3000,4,0),0)</f>
        <v>木</v>
      </c>
      <c r="AA40" s="35" t="str">
        <f>IFERROR(VLOOKUP(AA378,DAY!$A$2:$E$3000,4,0),0)</f>
        <v>金</v>
      </c>
      <c r="AB40" s="35" t="str">
        <f>IFERROR(VLOOKUP(AB378,DAY!$A$2:$E$3000,4,0),0)</f>
        <v>土</v>
      </c>
      <c r="AC40" s="35" t="str">
        <f>IFERROR(VLOOKUP(AC378,DAY!$A$2:$E$3000,4,0),0)</f>
        <v>日</v>
      </c>
      <c r="AD40" s="35" t="str">
        <f>IFERROR(VLOOKUP(AD378,DAY!$A$2:$E$3000,4,0),0)</f>
        <v>月</v>
      </c>
      <c r="AE40" s="199" t="str">
        <f>IFERROR(VLOOKUP(AE378,DAY!$A$2:$E$3000,4,0),0)</f>
        <v>火</v>
      </c>
      <c r="AF40" s="440"/>
      <c r="AG40" s="442"/>
      <c r="AH40" s="206" t="str">
        <f>IF($AF$6="",$AN$4,$AN$7)</f>
        <v/>
      </c>
      <c r="AI40" s="444"/>
      <c r="AJ40" s="442"/>
      <c r="AK40" s="205" t="str">
        <f>IF($AF$6="",$AN$4,$AN$7)</f>
        <v/>
      </c>
      <c r="AN40" s="126"/>
      <c r="AO40" s="126"/>
      <c r="AR40" s="130"/>
    </row>
    <row r="41" spans="1:53" ht="88.5" customHeight="1" x14ac:dyDescent="0.4">
      <c r="A41" s="435"/>
      <c r="B41" s="471" t="s">
        <v>3</v>
      </c>
      <c r="C41" s="472"/>
      <c r="D41" s="36" t="str">
        <f>IFERROR(VLOOKUP(D378,DAY!$A$2:$E$3000,5,0),0)</f>
        <v>昭和の日</v>
      </c>
      <c r="E41" s="36" t="str">
        <f>IFERROR(VLOOKUP(E378,DAY!$A$2:$E$3000,5,0),0)</f>
        <v/>
      </c>
      <c r="F41" s="36" t="str">
        <f>IFERROR(VLOOKUP(F378,DAY!$A$2:$E$3000,5,0),0)</f>
        <v/>
      </c>
      <c r="G41" s="36" t="str">
        <f>IFERROR(VLOOKUP(G378,DAY!$A$2:$E$3000,5,0),0)</f>
        <v/>
      </c>
      <c r="H41" s="36" t="str">
        <f>IFERROR(VLOOKUP(H378,DAY!$A$2:$E$3000,5,0),0)</f>
        <v>憲法記念日</v>
      </c>
      <c r="I41" s="36" t="str">
        <f>IFERROR(VLOOKUP(I378,DAY!$A$2:$E$3000,5,0),0)</f>
        <v>みどりの日</v>
      </c>
      <c r="J41" s="36" t="str">
        <f>IFERROR(VLOOKUP(J378,DAY!$A$2:$E$3000,5,0),0)</f>
        <v>こどもの日</v>
      </c>
      <c r="K41" s="36" t="str">
        <f>IFERROR(VLOOKUP(K378,DAY!$A$2:$E$3000,5,0),0)</f>
        <v>振替休日</v>
      </c>
      <c r="L41" s="36" t="str">
        <f>IFERROR(VLOOKUP(L378,DAY!$A$2:$E$3000,5,0),0)</f>
        <v/>
      </c>
      <c r="M41" s="36" t="str">
        <f>IFERROR(VLOOKUP(M378,DAY!$A$2:$E$3000,5,0),0)</f>
        <v/>
      </c>
      <c r="N41" s="36" t="str">
        <f>IFERROR(VLOOKUP(N378,DAY!$A$2:$E$3000,5,0),0)</f>
        <v/>
      </c>
      <c r="O41" s="36" t="str">
        <f>IFERROR(VLOOKUP(O378,DAY!$A$2:$E$3000,5,0),0)</f>
        <v/>
      </c>
      <c r="P41" s="36" t="str">
        <f>IFERROR(VLOOKUP(P378,DAY!$A$2:$E$3000,5,0),0)</f>
        <v/>
      </c>
      <c r="Q41" s="36" t="str">
        <f>IFERROR(VLOOKUP(Q378,DAY!$A$2:$E$3000,5,0),0)</f>
        <v/>
      </c>
      <c r="R41" s="36" t="str">
        <f>IFERROR(VLOOKUP(R378,DAY!$A$2:$E$3000,5,0),0)</f>
        <v/>
      </c>
      <c r="S41" s="36" t="str">
        <f>IFERROR(VLOOKUP(S378,DAY!$A$2:$E$3000,5,0),0)</f>
        <v/>
      </c>
      <c r="T41" s="36" t="str">
        <f>IFERROR(VLOOKUP(T378,DAY!$A$2:$E$3000,5,0),0)</f>
        <v/>
      </c>
      <c r="U41" s="36" t="str">
        <f>IFERROR(VLOOKUP(U378,DAY!$A$2:$E$3000,5,0),0)</f>
        <v/>
      </c>
      <c r="V41" s="36" t="str">
        <f>IFERROR(VLOOKUP(V378,DAY!$A$2:$E$3000,5,0),0)</f>
        <v/>
      </c>
      <c r="W41" s="36" t="str">
        <f>IFERROR(VLOOKUP(W378,DAY!$A$2:$E$3000,5,0),0)</f>
        <v/>
      </c>
      <c r="X41" s="36" t="str">
        <f>IFERROR(VLOOKUP(X378,DAY!$A$2:$E$3000,5,0),0)</f>
        <v/>
      </c>
      <c r="Y41" s="36" t="str">
        <f>IFERROR(VLOOKUP(Y378,DAY!$A$2:$E$3000,5,0),0)</f>
        <v/>
      </c>
      <c r="Z41" s="36" t="str">
        <f>IFERROR(VLOOKUP(Z378,DAY!$A$2:$E$3000,5,0),0)</f>
        <v/>
      </c>
      <c r="AA41" s="36" t="str">
        <f>IFERROR(VLOOKUP(AA378,DAY!$A$2:$E$3000,5,0),0)</f>
        <v/>
      </c>
      <c r="AB41" s="36" t="str">
        <f>IFERROR(VLOOKUP(AB378,DAY!$A$2:$E$3000,5,0),0)</f>
        <v/>
      </c>
      <c r="AC41" s="36" t="str">
        <f>IFERROR(VLOOKUP(AC378,DAY!$A$2:$E$3000,5,0),0)</f>
        <v/>
      </c>
      <c r="AD41" s="36" t="str">
        <f>IFERROR(VLOOKUP(AD378,DAY!$A$2:$E$3000,5,0),0)</f>
        <v/>
      </c>
      <c r="AE41" s="200" t="str">
        <f>IFERROR(VLOOKUP(AE378,DAY!$A$2:$E$3000,5,0),0)</f>
        <v/>
      </c>
      <c r="AF41" s="440"/>
      <c r="AG41" s="442"/>
      <c r="AH41" s="197" t="s">
        <v>124</v>
      </c>
      <c r="AI41" s="444"/>
      <c r="AJ41" s="442"/>
      <c r="AK41" s="197" t="s">
        <v>124</v>
      </c>
      <c r="AN41" s="126"/>
      <c r="AO41" s="137"/>
      <c r="AR41" s="130"/>
    </row>
    <row r="42" spans="1:53" ht="27.75" customHeight="1" x14ac:dyDescent="0.4">
      <c r="A42" s="435"/>
      <c r="B42" s="461" t="str">
        <f>$B$26</f>
        <v>作業員A</v>
      </c>
      <c r="C42" s="132" t="s">
        <v>4</v>
      </c>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193">
        <f>IF(COUNT(D42:AE42)=0,+(COUNTIF(D42:AE42,"作業"))+(COUNTIF(D42:AE42,"休日")),"")</f>
        <v>0</v>
      </c>
      <c r="AG42" s="194">
        <f>IF(+COUNT(D42:AE42)=0,(COUNTIF(D42:AE42,"休日")),"")</f>
        <v>0</v>
      </c>
      <c r="AH42" s="473" t="str">
        <f>IFERROR(ROUND(AVERAGE(AF43,AF45,AF47,AF49,AF51,AF53),3),"")</f>
        <v/>
      </c>
      <c r="AI42" s="203">
        <f>IF(COUNT(D43:AE43)=0,+(COUNTIF(D43:AE43,"作業"))+(COUNTIF(D43:AE43,"休日")),"")</f>
        <v>0</v>
      </c>
      <c r="AJ42" s="194">
        <f>IF(COUNT(D43:AE43)=0,(COUNTIF(D43:AE43,"休日")),"")</f>
        <v>0</v>
      </c>
      <c r="AK42" s="473" t="str">
        <f>IFERROR(ROUND(AVERAGE(AI43,AI45,AI47,AI49,AI51,AI53),3),"")</f>
        <v/>
      </c>
      <c r="AM42" s="133"/>
      <c r="AN42" s="126"/>
      <c r="AO42" s="126"/>
      <c r="AP42" s="133"/>
      <c r="AQ42" s="133"/>
      <c r="AR42" s="131"/>
      <c r="AS42" s="133"/>
      <c r="AT42" s="133"/>
      <c r="AU42" s="133"/>
      <c r="AV42" s="133"/>
      <c r="AW42" s="133"/>
      <c r="AX42" s="133"/>
      <c r="AY42" s="133"/>
      <c r="AZ42" s="133"/>
      <c r="BA42" s="133"/>
    </row>
    <row r="43" spans="1:53" ht="27.75" customHeight="1" x14ac:dyDescent="0.4">
      <c r="A43" s="435"/>
      <c r="B43" s="462"/>
      <c r="C43" s="170" t="s">
        <v>5</v>
      </c>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463" t="str">
        <f>IFERROR(AN43,"")</f>
        <v/>
      </c>
      <c r="AG43" s="460"/>
      <c r="AH43" s="474"/>
      <c r="AI43" s="459" t="str">
        <f>IFERROR(AO43,"")</f>
        <v/>
      </c>
      <c r="AJ43" s="460"/>
      <c r="AK43" s="481"/>
      <c r="AN43" s="207" t="e">
        <f>ROUND(AG42/AF42,3)</f>
        <v>#DIV/0!</v>
      </c>
      <c r="AO43" s="208" t="e">
        <f>ROUND(AJ42/AI42,3)</f>
        <v>#DIV/0!</v>
      </c>
      <c r="AR43" s="135"/>
    </row>
    <row r="44" spans="1:53" ht="27.75" customHeight="1" x14ac:dyDescent="0.4">
      <c r="A44" s="435"/>
      <c r="B44" s="461" t="str">
        <f>$B$28</f>
        <v>作業員B</v>
      </c>
      <c r="C44" s="132" t="s">
        <v>4</v>
      </c>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193">
        <f>IF(COUNT(D44:AE44)=0,+(COUNTIF(D44:AE44,"作業"))+(COUNTIF(D44:AE44,"休日")),"")</f>
        <v>0</v>
      </c>
      <c r="AG44" s="194">
        <f>IF(+COUNT(D44:AE44)=0,(COUNTIF(D44:AE44,"休日")),"")</f>
        <v>0</v>
      </c>
      <c r="AH44" s="474"/>
      <c r="AI44" s="203">
        <f>IF(COUNT(D45:AE45)=0,+(COUNTIF(D45:AE45,"作業"))+(COUNTIF(D45:AE45,"休日")),"")</f>
        <v>0</v>
      </c>
      <c r="AJ44" s="194">
        <f>IF(COUNT(D45:AE45)=0,(COUNTIF(D45:AE45,"休日")),"")</f>
        <v>0</v>
      </c>
      <c r="AK44" s="481"/>
      <c r="AM44" s="133"/>
      <c r="AN44" s="126"/>
      <c r="AO44" s="126"/>
      <c r="AP44" s="133"/>
      <c r="AQ44" s="133"/>
      <c r="AR44" s="131"/>
      <c r="AS44" s="133"/>
      <c r="AT44" s="133"/>
      <c r="AU44" s="133"/>
      <c r="AV44" s="133"/>
      <c r="AW44" s="133"/>
      <c r="AX44" s="133"/>
      <c r="AY44" s="133"/>
      <c r="AZ44" s="133"/>
      <c r="BA44" s="133"/>
    </row>
    <row r="45" spans="1:53" ht="27.75" customHeight="1" x14ac:dyDescent="0.4">
      <c r="A45" s="435"/>
      <c r="B45" s="462"/>
      <c r="C45" s="170" t="s">
        <v>5</v>
      </c>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463" t="str">
        <f>IFERROR(AN45,"")</f>
        <v/>
      </c>
      <c r="AG45" s="460"/>
      <c r="AH45" s="474"/>
      <c r="AI45" s="459" t="str">
        <f>IFERROR(AO45,"")</f>
        <v/>
      </c>
      <c r="AJ45" s="460"/>
      <c r="AK45" s="481"/>
      <c r="AN45" s="207" t="e">
        <f>ROUND(AG44/AF44,3)</f>
        <v>#DIV/0!</v>
      </c>
      <c r="AO45" s="208" t="e">
        <f>ROUND(AJ44/AI44,3)</f>
        <v>#DIV/0!</v>
      </c>
      <c r="AR45" s="135"/>
    </row>
    <row r="46" spans="1:53" ht="27.75" customHeight="1" x14ac:dyDescent="0.4">
      <c r="A46" s="435"/>
      <c r="B46" s="461" t="str">
        <f>$B$30</f>
        <v>作業員C</v>
      </c>
      <c r="C46" s="132" t="s">
        <v>4</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193">
        <f>IF(COUNT(D46:AE46)=0,+(COUNTIF(D46:AE46,"作業"))+(COUNTIF(D46:AE46,"休日")),"")</f>
        <v>0</v>
      </c>
      <c r="AG46" s="194">
        <f>IF(+COUNT(D46:AE46)=0,(COUNTIF(D46:AE46,"休日")),"")</f>
        <v>0</v>
      </c>
      <c r="AH46" s="474"/>
      <c r="AI46" s="203">
        <f>IF(COUNT(D47:AE47)=0,+(COUNTIF(D47:AE47,"作業"))+(COUNTIF(D47:AE47,"休日")),"")</f>
        <v>0</v>
      </c>
      <c r="AJ46" s="194">
        <f>IF(COUNT(D47:AE47)=0,(COUNTIF(D47:AE47,"休日")),"")</f>
        <v>0</v>
      </c>
      <c r="AK46" s="481"/>
      <c r="AM46" s="133"/>
      <c r="AN46" s="126"/>
      <c r="AO46" s="126"/>
      <c r="AP46" s="133"/>
      <c r="AQ46" s="133"/>
      <c r="AR46" s="131"/>
      <c r="AS46" s="133"/>
      <c r="AT46" s="133"/>
      <c r="AU46" s="133"/>
      <c r="AV46" s="133"/>
      <c r="AW46" s="133"/>
      <c r="AX46" s="133"/>
      <c r="AY46" s="133"/>
      <c r="AZ46" s="133"/>
      <c r="BA46" s="133"/>
    </row>
    <row r="47" spans="1:53" ht="27.75" customHeight="1" x14ac:dyDescent="0.4">
      <c r="A47" s="435"/>
      <c r="B47" s="462"/>
      <c r="C47" s="170" t="s">
        <v>5</v>
      </c>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463" t="str">
        <f>IFERROR(AN47,"")</f>
        <v/>
      </c>
      <c r="AG47" s="460"/>
      <c r="AH47" s="475"/>
      <c r="AI47" s="459" t="str">
        <f>IFERROR(AO47,"")</f>
        <v/>
      </c>
      <c r="AJ47" s="460"/>
      <c r="AK47" s="482"/>
      <c r="AN47" s="207" t="e">
        <f>ROUND(AG46/AF46,3)</f>
        <v>#DIV/0!</v>
      </c>
      <c r="AO47" s="208" t="e">
        <f>ROUND(AJ46/AI46,3)</f>
        <v>#DIV/0!</v>
      </c>
      <c r="AR47" s="135"/>
    </row>
    <row r="48" spans="1:53" ht="27.75" customHeight="1" x14ac:dyDescent="0.4">
      <c r="A48" s="435"/>
      <c r="B48" s="461" t="str">
        <f>$B$32</f>
        <v>作業員D</v>
      </c>
      <c r="C48" s="132" t="s">
        <v>4</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193">
        <f>IF(COUNT(D48:AE48)=0,+(COUNTIF(D48:AE48,"作業"))+(COUNTIF(D48:AE48,"休日")),"")</f>
        <v>0</v>
      </c>
      <c r="AG48" s="194">
        <f>IF(+COUNT(D48:AE48)=0,(COUNTIF(D48:AE48,"休日")),"")</f>
        <v>0</v>
      </c>
      <c r="AH48" s="464"/>
      <c r="AI48" s="203">
        <f>IF(COUNT(D49:AE49)=0,+(COUNTIF(D49:AE49,"作業"))+(COUNTIF(D49:AE49,"休日")),"")</f>
        <v>0</v>
      </c>
      <c r="AJ48" s="194">
        <f>IF(COUNT(D49:AE49)=0,(COUNTIF(D49:AE49,"休日")),"")</f>
        <v>0</v>
      </c>
      <c r="AK48" s="464"/>
      <c r="AM48" s="133"/>
      <c r="AN48" s="126"/>
      <c r="AO48" s="126"/>
      <c r="AP48" s="133"/>
      <c r="AQ48" s="133"/>
      <c r="AR48" s="131"/>
      <c r="AS48" s="133"/>
      <c r="AT48" s="133"/>
      <c r="AU48" s="133"/>
      <c r="AV48" s="133"/>
      <c r="AW48" s="133"/>
      <c r="AX48" s="133"/>
      <c r="AY48" s="133"/>
      <c r="AZ48" s="133"/>
      <c r="BA48" s="133"/>
    </row>
    <row r="49" spans="1:53" ht="27.75" customHeight="1" x14ac:dyDescent="0.4">
      <c r="A49" s="435"/>
      <c r="B49" s="462"/>
      <c r="C49" s="170" t="s">
        <v>5</v>
      </c>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463" t="str">
        <f>IFERROR(AN49,"")</f>
        <v/>
      </c>
      <c r="AG49" s="460"/>
      <c r="AH49" s="465"/>
      <c r="AI49" s="459" t="str">
        <f>IFERROR(AO49,"")</f>
        <v/>
      </c>
      <c r="AJ49" s="460"/>
      <c r="AK49" s="465"/>
      <c r="AN49" s="207" t="e">
        <f>ROUND(AG48/AF48,3)</f>
        <v>#DIV/0!</v>
      </c>
      <c r="AO49" s="208" t="e">
        <f>ROUND(AJ48/AI48,3)</f>
        <v>#DIV/0!</v>
      </c>
      <c r="AR49" s="135"/>
    </row>
    <row r="50" spans="1:53" ht="27.75" customHeight="1" x14ac:dyDescent="0.4">
      <c r="A50" s="435"/>
      <c r="B50" s="461" t="str">
        <f>$B$34</f>
        <v>作業員E</v>
      </c>
      <c r="C50" s="132" t="s">
        <v>4</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193">
        <f>IF(COUNT(D50:AE50)=0,+(COUNTIF(D50:AE50,"作業"))+(COUNTIF(D50:AE50,"休日")),"")</f>
        <v>0</v>
      </c>
      <c r="AG50" s="194">
        <f>IF(+COUNT(D50:AE50)=0,(COUNTIF(D50:AE50,"休日")),"")</f>
        <v>0</v>
      </c>
      <c r="AH50" s="465"/>
      <c r="AI50" s="203">
        <f>IF(COUNT(D51:AE51)=0,+(COUNTIF(D51:AE51,"作業"))+(COUNTIF(D51:AE51,"休日")),"")</f>
        <v>0</v>
      </c>
      <c r="AJ50" s="194">
        <f>IF(COUNT(D51:AE51)=0,(COUNTIF(D51:AE51,"休日")),"")</f>
        <v>0</v>
      </c>
      <c r="AK50" s="465"/>
      <c r="AM50" s="133"/>
      <c r="AN50" s="126"/>
      <c r="AO50" s="126"/>
      <c r="AP50" s="133"/>
      <c r="AQ50" s="133"/>
      <c r="AR50" s="131"/>
      <c r="AS50" s="133"/>
      <c r="AT50" s="133"/>
      <c r="AU50" s="133"/>
      <c r="AV50" s="133"/>
      <c r="AW50" s="133"/>
      <c r="AX50" s="133"/>
      <c r="AY50" s="133"/>
      <c r="AZ50" s="133"/>
      <c r="BA50" s="133"/>
    </row>
    <row r="51" spans="1:53" ht="27.75" customHeight="1" x14ac:dyDescent="0.4">
      <c r="A51" s="435"/>
      <c r="B51" s="462"/>
      <c r="C51" s="170" t="s">
        <v>5</v>
      </c>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463" t="str">
        <f>IFERROR(AN51,"")</f>
        <v/>
      </c>
      <c r="AG51" s="460"/>
      <c r="AH51" s="465"/>
      <c r="AI51" s="459" t="str">
        <f>IFERROR(AO51,"")</f>
        <v/>
      </c>
      <c r="AJ51" s="460"/>
      <c r="AK51" s="465"/>
      <c r="AN51" s="207" t="e">
        <f>ROUND(AG50/AF50,3)</f>
        <v>#DIV/0!</v>
      </c>
      <c r="AO51" s="208" t="e">
        <f>ROUND(AJ50/AI50,3)</f>
        <v>#DIV/0!</v>
      </c>
      <c r="AR51" s="135"/>
    </row>
    <row r="52" spans="1:53" ht="27.75" customHeight="1" x14ac:dyDescent="0.4">
      <c r="A52" s="435"/>
      <c r="B52" s="461" t="str">
        <f>$B$36</f>
        <v>作業員F</v>
      </c>
      <c r="C52" s="132" t="s">
        <v>4</v>
      </c>
      <c r="D52" s="99"/>
      <c r="E52" s="96"/>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193">
        <f>IF(COUNT(D52:AE52)=0,+(COUNTIF(D52:AE52,"作業"))+(COUNTIF(D52:AE52,"休日")),"")</f>
        <v>0</v>
      </c>
      <c r="AG52" s="194">
        <f>IF(+COUNT(D52:AE52)=0,(COUNTIF(D52:AE52,"休日")),"")</f>
        <v>0</v>
      </c>
      <c r="AH52" s="465"/>
      <c r="AI52" s="203">
        <f>IF(COUNT(D53:AE53)=0,+(COUNTIF(D53:AE53,"作業"))+(COUNTIF(D53:AE53,"休日")),"")</f>
        <v>0</v>
      </c>
      <c r="AJ52" s="194">
        <f>IF(COUNT(D53:AE53)=0,(COUNTIF(D53:AE53,"休日")),"")</f>
        <v>0</v>
      </c>
      <c r="AK52" s="465"/>
      <c r="AM52" s="133"/>
      <c r="AN52" s="126"/>
      <c r="AO52" s="126"/>
      <c r="AP52" s="133"/>
      <c r="AQ52" s="133"/>
      <c r="AR52" s="131"/>
      <c r="AS52" s="133"/>
      <c r="AT52" s="133"/>
      <c r="AU52" s="133"/>
      <c r="AV52" s="133"/>
      <c r="AW52" s="133"/>
      <c r="AX52" s="133"/>
      <c r="AY52" s="133"/>
      <c r="AZ52" s="133"/>
      <c r="BA52" s="133"/>
    </row>
    <row r="53" spans="1:53" ht="27.75" customHeight="1" thickBot="1" x14ac:dyDescent="0.45">
      <c r="A53" s="436"/>
      <c r="B53" s="477"/>
      <c r="C53" s="134" t="s">
        <v>5</v>
      </c>
      <c r="D53" s="97"/>
      <c r="E53" s="98"/>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478" t="str">
        <f>IFERROR(AN53,"")</f>
        <v/>
      </c>
      <c r="AG53" s="479"/>
      <c r="AH53" s="466"/>
      <c r="AI53" s="480" t="str">
        <f>IFERROR(AO53,"")</f>
        <v/>
      </c>
      <c r="AJ53" s="479"/>
      <c r="AK53" s="466"/>
      <c r="AN53" s="207" t="e">
        <f>ROUND(AG52/AF52,3)</f>
        <v>#DIV/0!</v>
      </c>
      <c r="AO53" s="208" t="e">
        <f>ROUND(AJ52/AI52,3)</f>
        <v>#DIV/0!</v>
      </c>
      <c r="AR53" s="135"/>
    </row>
    <row r="54" spans="1:53" s="133" customFormat="1" ht="27.75" customHeight="1" thickBot="1" x14ac:dyDescent="0.45">
      <c r="A54" s="483" t="s">
        <v>64</v>
      </c>
      <c r="B54" s="484" t="s">
        <v>0</v>
      </c>
      <c r="C54" s="485"/>
      <c r="D54" s="44">
        <f>IFERROR(VLOOKUP(D379,DAY!$A$2:$E$3000,2,0),0)</f>
        <v>5</v>
      </c>
      <c r="E54" s="44">
        <f>IFERROR(VLOOKUP(E379,DAY!$A$2:$E$3000,2,0),0)</f>
        <v>5</v>
      </c>
      <c r="F54" s="44">
        <f>IFERROR(VLOOKUP(F379,DAY!$A$2:$E$3000,2,0),0)</f>
        <v>5</v>
      </c>
      <c r="G54" s="44">
        <f>IFERROR(VLOOKUP(G379,DAY!$A$2:$E$3000,2,0),0)</f>
        <v>5</v>
      </c>
      <c r="H54" s="44">
        <f>IFERROR(VLOOKUP(H379,DAY!$A$2:$E$3000,2,0),0)</f>
        <v>5</v>
      </c>
      <c r="I54" s="44">
        <f>IFERROR(VLOOKUP(I379,DAY!$A$2:$E$3000,2,0),0)</f>
        <v>6</v>
      </c>
      <c r="J54" s="44">
        <f>IFERROR(VLOOKUP(J379,DAY!$A$2:$E$3000,2,0),0)</f>
        <v>6</v>
      </c>
      <c r="K54" s="44">
        <f>IFERROR(VLOOKUP(K379,DAY!$A$2:$E$3000,2,0),0)</f>
        <v>6</v>
      </c>
      <c r="L54" s="44">
        <f>IFERROR(VLOOKUP(L379,DAY!$A$2:$E$3000,2,0),0)</f>
        <v>6</v>
      </c>
      <c r="M54" s="44">
        <f>IFERROR(VLOOKUP(M379,DAY!$A$2:$E$3000,2,0),0)</f>
        <v>6</v>
      </c>
      <c r="N54" s="44">
        <f>IFERROR(VLOOKUP(N379,DAY!$A$2:$E$3000,2,0),0)</f>
        <v>6</v>
      </c>
      <c r="O54" s="44">
        <f>IFERROR(VLOOKUP(O379,DAY!$A$2:$E$3000,2,0),0)</f>
        <v>6</v>
      </c>
      <c r="P54" s="44">
        <f>IFERROR(VLOOKUP(P379,DAY!$A$2:$E$3000,2,0),0)</f>
        <v>6</v>
      </c>
      <c r="Q54" s="44">
        <f>IFERROR(VLOOKUP(Q379,DAY!$A$2:$E$3000,2,0),0)</f>
        <v>6</v>
      </c>
      <c r="R54" s="44">
        <f>IFERROR(VLOOKUP(R379,DAY!$A$2:$E$3000,2,0),0)</f>
        <v>6</v>
      </c>
      <c r="S54" s="44">
        <f>IFERROR(VLOOKUP(S379,DAY!$A$2:$E$3000,2,0),0)</f>
        <v>6</v>
      </c>
      <c r="T54" s="44">
        <f>IFERROR(VLOOKUP(T379,DAY!$A$2:$E$3000,2,0),0)</f>
        <v>6</v>
      </c>
      <c r="U54" s="44">
        <f>IFERROR(VLOOKUP(U379,DAY!$A$2:$E$3000,2,0),0)</f>
        <v>6</v>
      </c>
      <c r="V54" s="44">
        <f>IFERROR(VLOOKUP(V379,DAY!$A$2:$E$3000,2,0),0)</f>
        <v>6</v>
      </c>
      <c r="W54" s="44">
        <f>IFERROR(VLOOKUP(W379,DAY!$A$2:$E$3000,2,0),0)</f>
        <v>6</v>
      </c>
      <c r="X54" s="44">
        <f>IFERROR(VLOOKUP(X379,DAY!$A$2:$E$3000,2,0),0)</f>
        <v>6</v>
      </c>
      <c r="Y54" s="44">
        <f>IFERROR(VLOOKUP(Y379,DAY!$A$2:$E$3000,2,0),0)</f>
        <v>6</v>
      </c>
      <c r="Z54" s="44">
        <f>IFERROR(VLOOKUP(Z379,DAY!$A$2:$E$3000,2,0),0)</f>
        <v>6</v>
      </c>
      <c r="AA54" s="44">
        <f>IFERROR(VLOOKUP(AA379,DAY!$A$2:$E$3000,2,0),0)</f>
        <v>6</v>
      </c>
      <c r="AB54" s="44">
        <f>IFERROR(VLOOKUP(AB379,DAY!$A$2:$E$3000,2,0),0)</f>
        <v>6</v>
      </c>
      <c r="AC54" s="44">
        <f>IFERROR(VLOOKUP(AC379,DAY!$A$2:$E$3000,2,0),0)</f>
        <v>6</v>
      </c>
      <c r="AD54" s="44">
        <f>IFERROR(VLOOKUP(AD379,DAY!$A$2:$E$3000,2,0),0)</f>
        <v>6</v>
      </c>
      <c r="AE54" s="44">
        <f>IFERROR(VLOOKUP(AE379,DAY!$A$2:$E$3000,2,0),0)</f>
        <v>6</v>
      </c>
      <c r="AF54" s="439" t="s">
        <v>11</v>
      </c>
      <c r="AG54" s="441" t="s">
        <v>12</v>
      </c>
      <c r="AH54" s="486" t="s">
        <v>123</v>
      </c>
      <c r="AI54" s="443" t="s">
        <v>11</v>
      </c>
      <c r="AJ54" s="441" t="s">
        <v>13</v>
      </c>
      <c r="AK54" s="486" t="s">
        <v>123</v>
      </c>
      <c r="AM54" s="106"/>
      <c r="AN54" s="126"/>
      <c r="AO54" s="126"/>
      <c r="AP54" s="106"/>
      <c r="AQ54" s="106"/>
      <c r="AR54" s="136"/>
      <c r="AS54" s="106"/>
      <c r="AT54" s="106"/>
      <c r="AU54" s="106"/>
      <c r="AV54" s="106"/>
      <c r="AW54" s="106"/>
      <c r="AX54" s="106"/>
      <c r="AY54" s="106"/>
      <c r="AZ54" s="106"/>
      <c r="BA54" s="106"/>
    </row>
    <row r="55" spans="1:53" ht="27.75" customHeight="1" x14ac:dyDescent="0.4">
      <c r="A55" s="435"/>
      <c r="B55" s="467" t="s">
        <v>1</v>
      </c>
      <c r="C55" s="468"/>
      <c r="D55" s="32">
        <f>IFERROR(VLOOKUP(D379,DAY!$A$2:$E$3000,3,0),0)</f>
        <v>27</v>
      </c>
      <c r="E55" s="32">
        <f>IFERROR(VLOOKUP(E379,DAY!$A$2:$E$3000,3,0),0)</f>
        <v>28</v>
      </c>
      <c r="F55" s="32">
        <f>IFERROR(VLOOKUP(F379,DAY!$A$2:$E$3000,3,0),0)</f>
        <v>29</v>
      </c>
      <c r="G55" s="32">
        <f>IFERROR(VLOOKUP(G379,DAY!$A$2:$E$3000,3,0),0)</f>
        <v>30</v>
      </c>
      <c r="H55" s="32">
        <f>IFERROR(VLOOKUP(H379,DAY!$A$2:$E$3000,3,0),0)</f>
        <v>31</v>
      </c>
      <c r="I55" s="32">
        <f>IFERROR(VLOOKUP(I379,DAY!$A$2:$E$3000,3,0),0)</f>
        <v>1</v>
      </c>
      <c r="J55" s="32">
        <f>IFERROR(VLOOKUP(J379,DAY!$A$2:$E$3000,3,0),0)</f>
        <v>2</v>
      </c>
      <c r="K55" s="32">
        <f>IFERROR(VLOOKUP(K379,DAY!$A$2:$E$3000,3,0),0)</f>
        <v>3</v>
      </c>
      <c r="L55" s="32">
        <f>IFERROR(VLOOKUP(L379,DAY!$A$2:$E$3000,3,0),0)</f>
        <v>4</v>
      </c>
      <c r="M55" s="32">
        <f>IFERROR(VLOOKUP(M379,DAY!$A$2:$E$3000,3,0),0)</f>
        <v>5</v>
      </c>
      <c r="N55" s="32">
        <f>IFERROR(VLOOKUP(N379,DAY!$A$2:$E$3000,3,0),0)</f>
        <v>6</v>
      </c>
      <c r="O55" s="32">
        <f>IFERROR(VLOOKUP(O379,DAY!$A$2:$E$3000,3,0),0)</f>
        <v>7</v>
      </c>
      <c r="P55" s="32">
        <f>IFERROR(VLOOKUP(P379,DAY!$A$2:$E$3000,3,0),0)</f>
        <v>8</v>
      </c>
      <c r="Q55" s="32">
        <f>IFERROR(VLOOKUP(Q379,DAY!$A$2:$E$3000,3,0),0)</f>
        <v>9</v>
      </c>
      <c r="R55" s="32">
        <f>IFERROR(VLOOKUP(R379,DAY!$A$2:$E$3000,3,0),0)</f>
        <v>10</v>
      </c>
      <c r="S55" s="32">
        <f>IFERROR(VLOOKUP(S379,DAY!$A$2:$E$3000,3,0),0)</f>
        <v>11</v>
      </c>
      <c r="T55" s="32">
        <f>IFERROR(VLOOKUP(T379,DAY!$A$2:$E$3000,3,0),0)</f>
        <v>12</v>
      </c>
      <c r="U55" s="32">
        <f>IFERROR(VLOOKUP(U379,DAY!$A$2:$E$3000,3,0),0)</f>
        <v>13</v>
      </c>
      <c r="V55" s="32">
        <f>IFERROR(VLOOKUP(V379,DAY!$A$2:$E$3000,3,0),0)</f>
        <v>14</v>
      </c>
      <c r="W55" s="32">
        <f>IFERROR(VLOOKUP(W379,DAY!$A$2:$E$3000,3,0),0)</f>
        <v>15</v>
      </c>
      <c r="X55" s="32">
        <f>IFERROR(VLOOKUP(X379,DAY!$A$2:$E$3000,3,0),0)</f>
        <v>16</v>
      </c>
      <c r="Y55" s="32">
        <f>IFERROR(VLOOKUP(Y379,DAY!$A$2:$E$3000,3,0),0)</f>
        <v>17</v>
      </c>
      <c r="Z55" s="32">
        <f>IFERROR(VLOOKUP(Z379,DAY!$A$2:$E$3000,3,0),0)</f>
        <v>18</v>
      </c>
      <c r="AA55" s="32">
        <f>IFERROR(VLOOKUP(AA379,DAY!$A$2:$E$3000,3,0),0)</f>
        <v>19</v>
      </c>
      <c r="AB55" s="32">
        <f>IFERROR(VLOOKUP(AB379,DAY!$A$2:$E$3000,3,0),0)</f>
        <v>20</v>
      </c>
      <c r="AC55" s="32">
        <f>IFERROR(VLOOKUP(AC379,DAY!$A$2:$E$3000,3,0),0)</f>
        <v>21</v>
      </c>
      <c r="AD55" s="32">
        <f>IFERROR(VLOOKUP(AD379,DAY!$A$2:$E$3000,3,0),0)</f>
        <v>22</v>
      </c>
      <c r="AE55" s="33">
        <f>IFERROR(VLOOKUP(AE379,DAY!$A$2:$E$3000,3,0),0)</f>
        <v>23</v>
      </c>
      <c r="AF55" s="440"/>
      <c r="AG55" s="442"/>
      <c r="AH55" s="487"/>
      <c r="AI55" s="444"/>
      <c r="AJ55" s="442"/>
      <c r="AK55" s="487"/>
      <c r="AN55" s="126"/>
      <c r="AO55" s="126"/>
      <c r="AR55" s="128"/>
    </row>
    <row r="56" spans="1:53" ht="27.75" customHeight="1" x14ac:dyDescent="0.4">
      <c r="A56" s="435"/>
      <c r="B56" s="469" t="s">
        <v>2</v>
      </c>
      <c r="C56" s="470"/>
      <c r="D56" s="35" t="str">
        <f>IFERROR(VLOOKUP(D379,DAY!$A$2:$E$3000,4,0),0)</f>
        <v>水</v>
      </c>
      <c r="E56" s="35" t="str">
        <f>IFERROR(VLOOKUP(E379,DAY!$A$2:$E$3000,4,0),0)</f>
        <v>木</v>
      </c>
      <c r="F56" s="35" t="str">
        <f>IFERROR(VLOOKUP(F379,DAY!$A$2:$E$3000,4,0),0)</f>
        <v>金</v>
      </c>
      <c r="G56" s="35" t="str">
        <f>IFERROR(VLOOKUP(G379,DAY!$A$2:$E$3000,4,0),0)</f>
        <v>土</v>
      </c>
      <c r="H56" s="35" t="str">
        <f>IFERROR(VLOOKUP(H379,DAY!$A$2:$E$3000,4,0),0)</f>
        <v>日</v>
      </c>
      <c r="I56" s="35" t="str">
        <f>IFERROR(VLOOKUP(I379,DAY!$A$2:$E$3000,4,0),0)</f>
        <v>月</v>
      </c>
      <c r="J56" s="35" t="str">
        <f>IFERROR(VLOOKUP(J379,DAY!$A$2:$E$3000,4,0),0)</f>
        <v>火</v>
      </c>
      <c r="K56" s="35" t="str">
        <f>IFERROR(VLOOKUP(K379,DAY!$A$2:$E$3000,4,0),0)</f>
        <v>水</v>
      </c>
      <c r="L56" s="35" t="str">
        <f>IFERROR(VLOOKUP(L379,DAY!$A$2:$E$3000,4,0),0)</f>
        <v>木</v>
      </c>
      <c r="M56" s="35" t="str">
        <f>IFERROR(VLOOKUP(M379,DAY!$A$2:$E$3000,4,0),0)</f>
        <v>金</v>
      </c>
      <c r="N56" s="35" t="str">
        <f>IFERROR(VLOOKUP(N379,DAY!$A$2:$E$3000,4,0),0)</f>
        <v>土</v>
      </c>
      <c r="O56" s="35" t="str">
        <f>IFERROR(VLOOKUP(O379,DAY!$A$2:$E$3000,4,0),0)</f>
        <v>日</v>
      </c>
      <c r="P56" s="35" t="str">
        <f>IFERROR(VLOOKUP(P379,DAY!$A$2:$E$3000,4,0),0)</f>
        <v>月</v>
      </c>
      <c r="Q56" s="35" t="str">
        <f>IFERROR(VLOOKUP(Q379,DAY!$A$2:$E$3000,4,0),0)</f>
        <v>火</v>
      </c>
      <c r="R56" s="35" t="str">
        <f>IFERROR(VLOOKUP(R379,DAY!$A$2:$E$3000,4,0),0)</f>
        <v>水</v>
      </c>
      <c r="S56" s="35" t="str">
        <f>IFERROR(VLOOKUP(S379,DAY!$A$2:$E$3000,4,0),0)</f>
        <v>木</v>
      </c>
      <c r="T56" s="35" t="str">
        <f>IFERROR(VLOOKUP(T379,DAY!$A$2:$E$3000,4,0),0)</f>
        <v>金</v>
      </c>
      <c r="U56" s="35" t="str">
        <f>IFERROR(VLOOKUP(U379,DAY!$A$2:$E$3000,4,0),0)</f>
        <v>土</v>
      </c>
      <c r="V56" s="35" t="str">
        <f>IFERROR(VLOOKUP(V379,DAY!$A$2:$E$3000,4,0),0)</f>
        <v>日</v>
      </c>
      <c r="W56" s="35" t="str">
        <f>IFERROR(VLOOKUP(W379,DAY!$A$2:$E$3000,4,0),0)</f>
        <v>月</v>
      </c>
      <c r="X56" s="35" t="str">
        <f>IFERROR(VLOOKUP(X379,DAY!$A$2:$E$3000,4,0),0)</f>
        <v>火</v>
      </c>
      <c r="Y56" s="35" t="str">
        <f>IFERROR(VLOOKUP(Y379,DAY!$A$2:$E$3000,4,0),0)</f>
        <v>水</v>
      </c>
      <c r="Z56" s="35" t="str">
        <f>IFERROR(VLOOKUP(Z379,DAY!$A$2:$E$3000,4,0),0)</f>
        <v>木</v>
      </c>
      <c r="AA56" s="35" t="str">
        <f>IFERROR(VLOOKUP(AA379,DAY!$A$2:$E$3000,4,0),0)</f>
        <v>金</v>
      </c>
      <c r="AB56" s="35" t="str">
        <f>IFERROR(VLOOKUP(AB379,DAY!$A$2:$E$3000,4,0),0)</f>
        <v>土</v>
      </c>
      <c r="AC56" s="35" t="str">
        <f>IFERROR(VLOOKUP(AC379,DAY!$A$2:$E$3000,4,0),0)</f>
        <v>日</v>
      </c>
      <c r="AD56" s="35" t="str">
        <f>IFERROR(VLOOKUP(AD379,DAY!$A$2:$E$3000,4,0),0)</f>
        <v>月</v>
      </c>
      <c r="AE56" s="35" t="str">
        <f>IFERROR(VLOOKUP(AE379,DAY!$A$2:$E$3000,4,0),0)</f>
        <v>火</v>
      </c>
      <c r="AF56" s="440"/>
      <c r="AG56" s="442"/>
      <c r="AH56" s="206" t="str">
        <f>IF($AF$6="",$AN$4,$AN$7)</f>
        <v/>
      </c>
      <c r="AI56" s="444"/>
      <c r="AJ56" s="442"/>
      <c r="AK56" s="205" t="str">
        <f>IF($AF$6="",$AN$4,$AN$7)</f>
        <v/>
      </c>
      <c r="AN56" s="126"/>
      <c r="AO56" s="126"/>
      <c r="AR56" s="130"/>
    </row>
    <row r="57" spans="1:53" ht="88.5" customHeight="1" x14ac:dyDescent="0.4">
      <c r="A57" s="435"/>
      <c r="B57" s="471" t="s">
        <v>3</v>
      </c>
      <c r="C57" s="472"/>
      <c r="D57" s="36" t="str">
        <f>IFERROR(VLOOKUP(D379,DAY!$A$2:$E$3000,5,0),0)</f>
        <v/>
      </c>
      <c r="E57" s="36" t="str">
        <f>IFERROR(VLOOKUP(E379,DAY!$A$2:$E$3000,5,0),0)</f>
        <v/>
      </c>
      <c r="F57" s="36" t="str">
        <f>IFERROR(VLOOKUP(F379,DAY!$A$2:$E$3000,5,0),0)</f>
        <v/>
      </c>
      <c r="G57" s="36" t="str">
        <f>IFERROR(VLOOKUP(G379,DAY!$A$2:$E$3000,5,0),0)</f>
        <v/>
      </c>
      <c r="H57" s="36" t="str">
        <f>IFERROR(VLOOKUP(H379,DAY!$A$2:$E$3000,5,0),0)</f>
        <v/>
      </c>
      <c r="I57" s="36" t="str">
        <f>IFERROR(VLOOKUP(I379,DAY!$A$2:$E$3000,5,0),0)</f>
        <v/>
      </c>
      <c r="J57" s="36" t="str">
        <f>IFERROR(VLOOKUP(J379,DAY!$A$2:$E$3000,5,0),0)</f>
        <v/>
      </c>
      <c r="K57" s="36" t="str">
        <f>IFERROR(VLOOKUP(K379,DAY!$A$2:$E$3000,5,0),0)</f>
        <v/>
      </c>
      <c r="L57" s="36" t="str">
        <f>IFERROR(VLOOKUP(L379,DAY!$A$2:$E$3000,5,0),0)</f>
        <v/>
      </c>
      <c r="M57" s="36" t="str">
        <f>IFERROR(VLOOKUP(M379,DAY!$A$2:$E$3000,5,0),0)</f>
        <v/>
      </c>
      <c r="N57" s="36" t="str">
        <f>IFERROR(VLOOKUP(N379,DAY!$A$2:$E$3000,5,0),0)</f>
        <v/>
      </c>
      <c r="O57" s="36" t="str">
        <f>IFERROR(VLOOKUP(O379,DAY!$A$2:$E$3000,5,0),0)</f>
        <v/>
      </c>
      <c r="P57" s="36" t="str">
        <f>IFERROR(VLOOKUP(P379,DAY!$A$2:$E$3000,5,0),0)</f>
        <v/>
      </c>
      <c r="Q57" s="36" t="str">
        <f>IFERROR(VLOOKUP(Q379,DAY!$A$2:$E$3000,5,0),0)</f>
        <v/>
      </c>
      <c r="R57" s="36" t="str">
        <f>IFERROR(VLOOKUP(R379,DAY!$A$2:$E$3000,5,0),0)</f>
        <v/>
      </c>
      <c r="S57" s="36" t="str">
        <f>IFERROR(VLOOKUP(S379,DAY!$A$2:$E$3000,5,0),0)</f>
        <v/>
      </c>
      <c r="T57" s="36" t="str">
        <f>IFERROR(VLOOKUP(T379,DAY!$A$2:$E$3000,5,0),0)</f>
        <v/>
      </c>
      <c r="U57" s="36" t="str">
        <f>IFERROR(VLOOKUP(U379,DAY!$A$2:$E$3000,5,0),0)</f>
        <v/>
      </c>
      <c r="V57" s="36" t="str">
        <f>IFERROR(VLOOKUP(V379,DAY!$A$2:$E$3000,5,0),0)</f>
        <v/>
      </c>
      <c r="W57" s="36" t="str">
        <f>IFERROR(VLOOKUP(W379,DAY!$A$2:$E$3000,5,0),0)</f>
        <v/>
      </c>
      <c r="X57" s="36" t="str">
        <f>IFERROR(VLOOKUP(X379,DAY!$A$2:$E$3000,5,0),0)</f>
        <v/>
      </c>
      <c r="Y57" s="36" t="str">
        <f>IFERROR(VLOOKUP(Y379,DAY!$A$2:$E$3000,5,0),0)</f>
        <v/>
      </c>
      <c r="Z57" s="36" t="str">
        <f>IFERROR(VLOOKUP(Z379,DAY!$A$2:$E$3000,5,0),0)</f>
        <v/>
      </c>
      <c r="AA57" s="36" t="str">
        <f>IFERROR(VLOOKUP(AA379,DAY!$A$2:$E$3000,5,0),0)</f>
        <v/>
      </c>
      <c r="AB57" s="36" t="str">
        <f>IFERROR(VLOOKUP(AB379,DAY!$A$2:$E$3000,5,0),0)</f>
        <v/>
      </c>
      <c r="AC57" s="36" t="str">
        <f>IFERROR(VLOOKUP(AC379,DAY!$A$2:$E$3000,5,0),0)</f>
        <v/>
      </c>
      <c r="AD57" s="36" t="str">
        <f>IFERROR(VLOOKUP(AD379,DAY!$A$2:$E$3000,5,0),0)</f>
        <v/>
      </c>
      <c r="AE57" s="36" t="str">
        <f>IFERROR(VLOOKUP(AE379,DAY!$A$2:$E$3000,5,0),0)</f>
        <v/>
      </c>
      <c r="AF57" s="440"/>
      <c r="AG57" s="442"/>
      <c r="AH57" s="197" t="s">
        <v>124</v>
      </c>
      <c r="AI57" s="444"/>
      <c r="AJ57" s="442"/>
      <c r="AK57" s="197" t="s">
        <v>124</v>
      </c>
      <c r="AN57" s="126"/>
      <c r="AO57" s="137"/>
      <c r="AR57" s="130"/>
    </row>
    <row r="58" spans="1:53" ht="27.75" customHeight="1" x14ac:dyDescent="0.4">
      <c r="A58" s="435"/>
      <c r="B58" s="461" t="str">
        <f>$B$26</f>
        <v>作業員A</v>
      </c>
      <c r="C58" s="132" t="s">
        <v>4</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193">
        <f>IF(COUNT(D58:AE58)=0,+(COUNTIF(D58:AE58,"作業"))+(COUNTIF(D58:AE58,"休日")),"")</f>
        <v>0</v>
      </c>
      <c r="AG58" s="194">
        <f>IF(+COUNT(D58:AE58)=0,(COUNTIF(D58:AE58,"休日")),"")</f>
        <v>0</v>
      </c>
      <c r="AH58" s="473" t="str">
        <f>IFERROR(ROUND(AVERAGE(AF59,AF61,AF63,AF65,AF67,AF69),3),"")</f>
        <v/>
      </c>
      <c r="AI58" s="203">
        <f>IF(COUNT(D59:AE59)=0,+(COUNTIF(D59:AE59,"作業"))+(COUNTIF(D59:AE59,"休日")),"")</f>
        <v>0</v>
      </c>
      <c r="AJ58" s="194">
        <f>IF(COUNT(D59:AE59)=0,(COUNTIF(D59:AE59,"休日")),"")</f>
        <v>0</v>
      </c>
      <c r="AK58" s="473" t="str">
        <f>IFERROR(ROUND(AVERAGE(AI59,AI61,AI63,AI65,AI67,AI69),3),"")</f>
        <v/>
      </c>
      <c r="AM58" s="133"/>
      <c r="AN58" s="126"/>
      <c r="AO58" s="126"/>
      <c r="AP58" s="133"/>
      <c r="AQ58" s="133"/>
      <c r="AR58" s="131"/>
      <c r="AS58" s="133"/>
      <c r="AT58" s="133"/>
      <c r="AU58" s="133"/>
      <c r="AV58" s="133"/>
      <c r="AW58" s="133"/>
      <c r="AX58" s="133"/>
      <c r="AY58" s="133"/>
      <c r="AZ58" s="133"/>
      <c r="BA58" s="133"/>
    </row>
    <row r="59" spans="1:53" ht="27.75" customHeight="1" x14ac:dyDescent="0.4">
      <c r="A59" s="435"/>
      <c r="B59" s="462"/>
      <c r="C59" s="170" t="s">
        <v>5</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463" t="str">
        <f>IFERROR(AN59,"")</f>
        <v/>
      </c>
      <c r="AG59" s="460"/>
      <c r="AH59" s="474"/>
      <c r="AI59" s="459" t="str">
        <f>IFERROR(AO59,"")</f>
        <v/>
      </c>
      <c r="AJ59" s="460"/>
      <c r="AK59" s="481"/>
      <c r="AN59" s="207" t="e">
        <f>ROUND(AG58/AF58,3)</f>
        <v>#DIV/0!</v>
      </c>
      <c r="AO59" s="208" t="e">
        <f>ROUND(AJ58/AI58,3)</f>
        <v>#DIV/0!</v>
      </c>
      <c r="AR59" s="135"/>
    </row>
    <row r="60" spans="1:53" ht="27.75" customHeight="1" x14ac:dyDescent="0.4">
      <c r="A60" s="435"/>
      <c r="B60" s="461" t="str">
        <f>$B$28</f>
        <v>作業員B</v>
      </c>
      <c r="C60" s="132" t="s">
        <v>4</v>
      </c>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193">
        <f>IF(COUNT(D60:AE60)=0,+(COUNTIF(D60:AE60,"作業"))+(COUNTIF(D60:AE60,"休日")),"")</f>
        <v>0</v>
      </c>
      <c r="AG60" s="194">
        <f>IF(+COUNT(D60:AE60)=0,(COUNTIF(D60:AE60,"休日")),"")</f>
        <v>0</v>
      </c>
      <c r="AH60" s="474"/>
      <c r="AI60" s="203">
        <f>IF(COUNT(D61:AE61)=0,+(COUNTIF(D61:AE61,"作業"))+(COUNTIF(D61:AE61,"休日")),"")</f>
        <v>0</v>
      </c>
      <c r="AJ60" s="194">
        <f>IF(COUNT(D61:AE61)=0,(COUNTIF(D61:AE61,"休日")),"")</f>
        <v>0</v>
      </c>
      <c r="AK60" s="481"/>
      <c r="AM60" s="133"/>
      <c r="AN60" s="126"/>
      <c r="AO60" s="126"/>
      <c r="AP60" s="133"/>
      <c r="AQ60" s="133"/>
      <c r="AR60" s="131"/>
      <c r="AS60" s="133"/>
      <c r="AT60" s="133"/>
      <c r="AU60" s="133"/>
      <c r="AV60" s="133"/>
      <c r="AW60" s="133"/>
      <c r="AX60" s="133"/>
      <c r="AY60" s="133"/>
      <c r="AZ60" s="133"/>
      <c r="BA60" s="133"/>
    </row>
    <row r="61" spans="1:53" ht="27.75" customHeight="1" x14ac:dyDescent="0.4">
      <c r="A61" s="435"/>
      <c r="B61" s="462"/>
      <c r="C61" s="170" t="s">
        <v>5</v>
      </c>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463" t="str">
        <f>IFERROR(AN61,"")</f>
        <v/>
      </c>
      <c r="AG61" s="460"/>
      <c r="AH61" s="474"/>
      <c r="AI61" s="459" t="str">
        <f>IFERROR(AO61,"")</f>
        <v/>
      </c>
      <c r="AJ61" s="460"/>
      <c r="AK61" s="481"/>
      <c r="AN61" s="207" t="e">
        <f>ROUND(AG60/AF60,3)</f>
        <v>#DIV/0!</v>
      </c>
      <c r="AO61" s="208" t="e">
        <f>ROUND(AJ60/AI60,3)</f>
        <v>#DIV/0!</v>
      </c>
      <c r="AR61" s="135"/>
    </row>
    <row r="62" spans="1:53" ht="27.75" customHeight="1" x14ac:dyDescent="0.4">
      <c r="A62" s="435"/>
      <c r="B62" s="461" t="str">
        <f>$B$30</f>
        <v>作業員C</v>
      </c>
      <c r="C62" s="132" t="s">
        <v>4</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193">
        <f>IF(COUNT(D62:AE62)=0,+(COUNTIF(D62:AE62,"作業"))+(COUNTIF(D62:AE62,"休日")),"")</f>
        <v>0</v>
      </c>
      <c r="AG62" s="194">
        <f>IF(+COUNT(D62:AE62)=0,(COUNTIF(D62:AE62,"休日")),"")</f>
        <v>0</v>
      </c>
      <c r="AH62" s="474"/>
      <c r="AI62" s="203">
        <f>IF(COUNT(D63:AE63)=0,+(COUNTIF(D63:AE63,"作業"))+(COUNTIF(D63:AE63,"休日")),"")</f>
        <v>0</v>
      </c>
      <c r="AJ62" s="194">
        <f>IF(COUNT(D63:AE63)=0,(COUNTIF(D63:AE63,"休日")),"")</f>
        <v>0</v>
      </c>
      <c r="AK62" s="481"/>
      <c r="AM62" s="133"/>
      <c r="AN62" s="126"/>
      <c r="AO62" s="126"/>
      <c r="AP62" s="133"/>
      <c r="AQ62" s="133"/>
      <c r="AR62" s="131"/>
      <c r="AS62" s="133"/>
      <c r="AT62" s="133"/>
      <c r="AU62" s="133"/>
      <c r="AV62" s="133"/>
      <c r="AW62" s="133"/>
      <c r="AX62" s="133"/>
      <c r="AY62" s="133"/>
      <c r="AZ62" s="133"/>
      <c r="BA62" s="133"/>
    </row>
    <row r="63" spans="1:53" ht="27.75" customHeight="1" x14ac:dyDescent="0.4">
      <c r="A63" s="435"/>
      <c r="B63" s="462"/>
      <c r="C63" s="170" t="s">
        <v>5</v>
      </c>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463" t="str">
        <f>IFERROR(AN63,"")</f>
        <v/>
      </c>
      <c r="AG63" s="460"/>
      <c r="AH63" s="475"/>
      <c r="AI63" s="459" t="str">
        <f>IFERROR(AO63,"")</f>
        <v/>
      </c>
      <c r="AJ63" s="460"/>
      <c r="AK63" s="482"/>
      <c r="AN63" s="207" t="e">
        <f>ROUND(AG62/AF62,3)</f>
        <v>#DIV/0!</v>
      </c>
      <c r="AO63" s="208" t="e">
        <f>ROUND(AJ62/AI62,3)</f>
        <v>#DIV/0!</v>
      </c>
      <c r="AR63" s="135"/>
    </row>
    <row r="64" spans="1:53" ht="27.75" customHeight="1" x14ac:dyDescent="0.4">
      <c r="A64" s="435"/>
      <c r="B64" s="461" t="str">
        <f>$B$32</f>
        <v>作業員D</v>
      </c>
      <c r="C64" s="132" t="s">
        <v>4</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193">
        <f>IF(COUNT(D64:AE64)=0,+(COUNTIF(D64:AE64,"作業"))+(COUNTIF(D64:AE64,"休日")),"")</f>
        <v>0</v>
      </c>
      <c r="AG64" s="194">
        <f>IF(+COUNT(D64:AE64)=0,(COUNTIF(D64:AE64,"休日")),"")</f>
        <v>0</v>
      </c>
      <c r="AH64" s="464"/>
      <c r="AI64" s="203">
        <f>IF(COUNT(D65:AE65)=0,+(COUNTIF(D65:AE65,"作業"))+(COUNTIF(D65:AE65,"休日")),"")</f>
        <v>0</v>
      </c>
      <c r="AJ64" s="194">
        <f>IF(COUNT(D65:AE65)=0,(COUNTIF(D65:AE65,"休日")),"")</f>
        <v>0</v>
      </c>
      <c r="AK64" s="464"/>
      <c r="AM64" s="133"/>
      <c r="AN64" s="126"/>
      <c r="AO64" s="126"/>
      <c r="AP64" s="133"/>
      <c r="AQ64" s="133"/>
      <c r="AR64" s="131"/>
      <c r="AS64" s="133"/>
      <c r="AT64" s="133"/>
      <c r="AU64" s="133"/>
      <c r="AV64" s="133"/>
      <c r="AW64" s="133"/>
      <c r="AX64" s="133"/>
      <c r="AY64" s="133"/>
      <c r="AZ64" s="133"/>
      <c r="BA64" s="133"/>
    </row>
    <row r="65" spans="1:53" ht="27.75" customHeight="1" x14ac:dyDescent="0.4">
      <c r="A65" s="435"/>
      <c r="B65" s="462"/>
      <c r="C65" s="170" t="s">
        <v>5</v>
      </c>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463" t="str">
        <f>IFERROR(AN65,"")</f>
        <v/>
      </c>
      <c r="AG65" s="460"/>
      <c r="AH65" s="465"/>
      <c r="AI65" s="459" t="str">
        <f>IFERROR(AO65,"")</f>
        <v/>
      </c>
      <c r="AJ65" s="460"/>
      <c r="AK65" s="465"/>
      <c r="AN65" s="207" t="e">
        <f>ROUND(AG64/AF64,3)</f>
        <v>#DIV/0!</v>
      </c>
      <c r="AO65" s="208" t="e">
        <f>ROUND(AJ64/AI64,3)</f>
        <v>#DIV/0!</v>
      </c>
      <c r="AR65" s="135"/>
    </row>
    <row r="66" spans="1:53" ht="27.75" customHeight="1" x14ac:dyDescent="0.4">
      <c r="A66" s="435"/>
      <c r="B66" s="461" t="str">
        <f>$B$34</f>
        <v>作業員E</v>
      </c>
      <c r="C66" s="132" t="s">
        <v>4</v>
      </c>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193">
        <f>IF(COUNT(D66:AE66)=0,+(COUNTIF(D66:AE66,"作業"))+(COUNTIF(D66:AE66,"休日")),"")</f>
        <v>0</v>
      </c>
      <c r="AG66" s="194">
        <f>IF(+COUNT(D66:AE66)=0,(COUNTIF(D66:AE66,"休日")),"")</f>
        <v>0</v>
      </c>
      <c r="AH66" s="465"/>
      <c r="AI66" s="203">
        <f>IF(COUNT(D67:AE67)=0,+(COUNTIF(D67:AE67,"作業"))+(COUNTIF(D67:AE67,"休日")),"")</f>
        <v>0</v>
      </c>
      <c r="AJ66" s="194">
        <f>IF(COUNT(D67:AE67)=0,(COUNTIF(D67:AE67,"休日")),"")</f>
        <v>0</v>
      </c>
      <c r="AK66" s="465"/>
      <c r="AM66" s="133"/>
      <c r="AN66" s="126"/>
      <c r="AO66" s="126"/>
      <c r="AP66" s="133"/>
      <c r="AQ66" s="133"/>
      <c r="AR66" s="131"/>
      <c r="AS66" s="133"/>
      <c r="AT66" s="133"/>
      <c r="AU66" s="133"/>
      <c r="AV66" s="133"/>
      <c r="AW66" s="133"/>
      <c r="AX66" s="133"/>
      <c r="AY66" s="133"/>
      <c r="AZ66" s="133"/>
      <c r="BA66" s="133"/>
    </row>
    <row r="67" spans="1:53" ht="27.75" customHeight="1" x14ac:dyDescent="0.4">
      <c r="A67" s="435"/>
      <c r="B67" s="462"/>
      <c r="C67" s="170" t="s">
        <v>5</v>
      </c>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463" t="str">
        <f>IFERROR(AN67,"")</f>
        <v/>
      </c>
      <c r="AG67" s="460"/>
      <c r="AH67" s="465"/>
      <c r="AI67" s="459" t="str">
        <f>IFERROR(AO67,"")</f>
        <v/>
      </c>
      <c r="AJ67" s="460"/>
      <c r="AK67" s="465"/>
      <c r="AN67" s="207" t="e">
        <f>ROUND(AG66/AF66,3)</f>
        <v>#DIV/0!</v>
      </c>
      <c r="AO67" s="208" t="e">
        <f>ROUND(AJ66/AI66,3)</f>
        <v>#DIV/0!</v>
      </c>
      <c r="AR67" s="135"/>
    </row>
    <row r="68" spans="1:53" ht="27.75" customHeight="1" x14ac:dyDescent="0.4">
      <c r="A68" s="435"/>
      <c r="B68" s="461" t="str">
        <f>$B$36</f>
        <v>作業員F</v>
      </c>
      <c r="C68" s="132" t="s">
        <v>4</v>
      </c>
      <c r="D68" s="99"/>
      <c r="E68" s="96"/>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193">
        <f>IF(COUNT(D68:AE68)=0,+(COUNTIF(D68:AE68,"作業"))+(COUNTIF(D68:AE68,"休日")),"")</f>
        <v>0</v>
      </c>
      <c r="AG68" s="194">
        <f>IF(+COUNT(D68:AE68)=0,(COUNTIF(D68:AE68,"休日")),"")</f>
        <v>0</v>
      </c>
      <c r="AH68" s="465"/>
      <c r="AI68" s="203">
        <f>IF(COUNT(D69:AE69)=0,+(COUNTIF(D69:AE69,"作業"))+(COUNTIF(D69:AE69,"休日")),"")</f>
        <v>0</v>
      </c>
      <c r="AJ68" s="194">
        <f>IF(COUNT(D69:AE69)=0,(COUNTIF(D69:AE69,"休日")),"")</f>
        <v>0</v>
      </c>
      <c r="AK68" s="465"/>
      <c r="AM68" s="133"/>
      <c r="AN68" s="126"/>
      <c r="AO68" s="126"/>
      <c r="AP68" s="133"/>
      <c r="AQ68" s="133"/>
      <c r="AR68" s="131"/>
      <c r="AS68" s="133"/>
      <c r="AT68" s="133"/>
      <c r="AU68" s="133"/>
      <c r="AV68" s="133"/>
      <c r="AW68" s="133"/>
      <c r="AX68" s="133"/>
      <c r="AY68" s="133"/>
      <c r="AZ68" s="133"/>
      <c r="BA68" s="133"/>
    </row>
    <row r="69" spans="1:53" ht="27.75" customHeight="1" thickBot="1" x14ac:dyDescent="0.45">
      <c r="A69" s="436"/>
      <c r="B69" s="462"/>
      <c r="C69" s="134" t="s">
        <v>5</v>
      </c>
      <c r="D69" s="97"/>
      <c r="E69" s="98"/>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478" t="str">
        <f>IFERROR(AN69,"")</f>
        <v/>
      </c>
      <c r="AG69" s="479"/>
      <c r="AH69" s="466"/>
      <c r="AI69" s="480" t="str">
        <f>IFERROR(AO69,"")</f>
        <v/>
      </c>
      <c r="AJ69" s="479"/>
      <c r="AK69" s="466"/>
      <c r="AN69" s="207" t="e">
        <f>ROUND(AG68/AF68,3)</f>
        <v>#DIV/0!</v>
      </c>
      <c r="AO69" s="208" t="e">
        <f>ROUND(AJ68/AI68,3)</f>
        <v>#DIV/0!</v>
      </c>
      <c r="AR69" s="135"/>
    </row>
    <row r="70" spans="1:53" s="133" customFormat="1" ht="27.75" customHeight="1" thickBot="1" x14ac:dyDescent="0.45">
      <c r="A70" s="434" t="s">
        <v>65</v>
      </c>
      <c r="B70" s="437" t="s">
        <v>0</v>
      </c>
      <c r="C70" s="438"/>
      <c r="D70" s="29">
        <f>IFERROR(VLOOKUP(D380,DAY!$A$2:$E$3000,2,0),0)</f>
        <v>6</v>
      </c>
      <c r="E70" s="29">
        <f>IFERROR(VLOOKUP(E380,DAY!$A$2:$E$3000,2,0),0)</f>
        <v>6</v>
      </c>
      <c r="F70" s="29">
        <f>IFERROR(VLOOKUP(F380,DAY!$A$2:$E$3000,2,0),0)</f>
        <v>6</v>
      </c>
      <c r="G70" s="29">
        <f>IFERROR(VLOOKUP(G380,DAY!$A$2:$E$3000,2,0),0)</f>
        <v>6</v>
      </c>
      <c r="H70" s="29">
        <f>IFERROR(VLOOKUP(H380,DAY!$A$2:$E$3000,2,0),0)</f>
        <v>6</v>
      </c>
      <c r="I70" s="29">
        <f>IFERROR(VLOOKUP(I380,DAY!$A$2:$E$3000,2,0),0)</f>
        <v>6</v>
      </c>
      <c r="J70" s="29">
        <f>IFERROR(VLOOKUP(J380,DAY!$A$2:$E$3000,2,0),0)</f>
        <v>6</v>
      </c>
      <c r="K70" s="29">
        <f>IFERROR(VLOOKUP(K380,DAY!$A$2:$E$3000,2,0),0)</f>
        <v>7</v>
      </c>
      <c r="L70" s="29">
        <f>IFERROR(VLOOKUP(L380,DAY!$A$2:$E$3000,2,0),0)</f>
        <v>7</v>
      </c>
      <c r="M70" s="29">
        <f>IFERROR(VLOOKUP(M380,DAY!$A$2:$E$3000,2,0),0)</f>
        <v>7</v>
      </c>
      <c r="N70" s="29">
        <f>IFERROR(VLOOKUP(N380,DAY!$A$2:$E$3000,2,0),0)</f>
        <v>7</v>
      </c>
      <c r="O70" s="29">
        <f>IFERROR(VLOOKUP(O380,DAY!$A$2:$E$3000,2,0),0)</f>
        <v>7</v>
      </c>
      <c r="P70" s="29">
        <f>IFERROR(VLOOKUP(P380,DAY!$A$2:$E$3000,2,0),0)</f>
        <v>7</v>
      </c>
      <c r="Q70" s="29">
        <f>IFERROR(VLOOKUP(Q380,DAY!$A$2:$E$3000,2,0),0)</f>
        <v>7</v>
      </c>
      <c r="R70" s="29">
        <f>IFERROR(VLOOKUP(R380,DAY!$A$2:$E$3000,2,0),0)</f>
        <v>7</v>
      </c>
      <c r="S70" s="29">
        <f>IFERROR(VLOOKUP(S380,DAY!$A$2:$E$3000,2,0),0)</f>
        <v>7</v>
      </c>
      <c r="T70" s="29">
        <f>IFERROR(VLOOKUP(T380,DAY!$A$2:$E$3000,2,0),0)</f>
        <v>7</v>
      </c>
      <c r="U70" s="29">
        <f>IFERROR(VLOOKUP(U380,DAY!$A$2:$E$3000,2,0),0)</f>
        <v>7</v>
      </c>
      <c r="V70" s="29">
        <f>IFERROR(VLOOKUP(V380,DAY!$A$2:$E$3000,2,0),0)</f>
        <v>7</v>
      </c>
      <c r="W70" s="29">
        <f>IFERROR(VLOOKUP(W380,DAY!$A$2:$E$3000,2,0),0)</f>
        <v>7</v>
      </c>
      <c r="X70" s="29">
        <f>IFERROR(VLOOKUP(X380,DAY!$A$2:$E$3000,2,0),0)</f>
        <v>7</v>
      </c>
      <c r="Y70" s="29">
        <f>IFERROR(VLOOKUP(Y380,DAY!$A$2:$E$3000,2,0),0)</f>
        <v>7</v>
      </c>
      <c r="Z70" s="29">
        <f>IFERROR(VLOOKUP(Z380,DAY!$A$2:$E$3000,2,0),0)</f>
        <v>7</v>
      </c>
      <c r="AA70" s="29">
        <f>IFERROR(VLOOKUP(AA380,DAY!$A$2:$E$3000,2,0),0)</f>
        <v>7</v>
      </c>
      <c r="AB70" s="29">
        <f>IFERROR(VLOOKUP(AB380,DAY!$A$2:$E$3000,2,0),0)</f>
        <v>7</v>
      </c>
      <c r="AC70" s="29">
        <f>IFERROR(VLOOKUP(AC380,DAY!$A$2:$E$3000,2,0),0)</f>
        <v>7</v>
      </c>
      <c r="AD70" s="29">
        <f>IFERROR(VLOOKUP(AD380,DAY!$A$2:$E$3000,2,0),0)</f>
        <v>7</v>
      </c>
      <c r="AE70" s="29">
        <f>IFERROR(VLOOKUP(AE380,DAY!$A$2:$E$3000,2,0),0)</f>
        <v>7</v>
      </c>
      <c r="AF70" s="439" t="s">
        <v>11</v>
      </c>
      <c r="AG70" s="441" t="s">
        <v>12</v>
      </c>
      <c r="AH70" s="486" t="s">
        <v>123</v>
      </c>
      <c r="AI70" s="443" t="s">
        <v>11</v>
      </c>
      <c r="AJ70" s="441" t="s">
        <v>13</v>
      </c>
      <c r="AK70" s="486" t="s">
        <v>123</v>
      </c>
      <c r="AM70" s="106"/>
      <c r="AN70" s="126"/>
      <c r="AO70" s="126"/>
      <c r="AP70" s="106"/>
      <c r="AQ70" s="106"/>
      <c r="AR70" s="138"/>
      <c r="AS70" s="106"/>
      <c r="AT70" s="106"/>
      <c r="AU70" s="106"/>
      <c r="AV70" s="106"/>
      <c r="AW70" s="106"/>
      <c r="AX70" s="106"/>
      <c r="AY70" s="106"/>
      <c r="AZ70" s="106"/>
      <c r="BA70" s="106"/>
    </row>
    <row r="71" spans="1:53" ht="27.75" customHeight="1" x14ac:dyDescent="0.4">
      <c r="A71" s="435"/>
      <c r="B71" s="467" t="s">
        <v>1</v>
      </c>
      <c r="C71" s="468"/>
      <c r="D71" s="32">
        <f>IFERROR(VLOOKUP(D380,DAY!$A$2:$E$3000,3,0),0)</f>
        <v>24</v>
      </c>
      <c r="E71" s="32">
        <f>IFERROR(VLOOKUP(E380,DAY!$A$2:$E$3000,3,0),0)</f>
        <v>25</v>
      </c>
      <c r="F71" s="32">
        <f>IFERROR(VLOOKUP(F380,DAY!$A$2:$E$3000,3,0),0)</f>
        <v>26</v>
      </c>
      <c r="G71" s="32">
        <f>IFERROR(VLOOKUP(G380,DAY!$A$2:$E$3000,3,0),0)</f>
        <v>27</v>
      </c>
      <c r="H71" s="32">
        <f>IFERROR(VLOOKUP(H380,DAY!$A$2:$E$3000,3,0),0)</f>
        <v>28</v>
      </c>
      <c r="I71" s="32">
        <f>IFERROR(VLOOKUP(I380,DAY!$A$2:$E$3000,3,0),0)</f>
        <v>29</v>
      </c>
      <c r="J71" s="32">
        <f>IFERROR(VLOOKUP(J380,DAY!$A$2:$E$3000,3,0),0)</f>
        <v>30</v>
      </c>
      <c r="K71" s="32">
        <f>IFERROR(VLOOKUP(K380,DAY!$A$2:$E$3000,3,0),0)</f>
        <v>1</v>
      </c>
      <c r="L71" s="32">
        <f>IFERROR(VLOOKUP(L380,DAY!$A$2:$E$3000,3,0),0)</f>
        <v>2</v>
      </c>
      <c r="M71" s="32">
        <f>IFERROR(VLOOKUP(M380,DAY!$A$2:$E$3000,3,0),0)</f>
        <v>3</v>
      </c>
      <c r="N71" s="32">
        <f>IFERROR(VLOOKUP(N380,DAY!$A$2:$E$3000,3,0),0)</f>
        <v>4</v>
      </c>
      <c r="O71" s="32">
        <f>IFERROR(VLOOKUP(O380,DAY!$A$2:$E$3000,3,0),0)</f>
        <v>5</v>
      </c>
      <c r="P71" s="32">
        <f>IFERROR(VLOOKUP(P380,DAY!$A$2:$E$3000,3,0),0)</f>
        <v>6</v>
      </c>
      <c r="Q71" s="32">
        <f>IFERROR(VLOOKUP(Q380,DAY!$A$2:$E$3000,3,0),0)</f>
        <v>7</v>
      </c>
      <c r="R71" s="32">
        <f>IFERROR(VLOOKUP(R380,DAY!$A$2:$E$3000,3,0),0)</f>
        <v>8</v>
      </c>
      <c r="S71" s="32">
        <f>IFERROR(VLOOKUP(S380,DAY!$A$2:$E$3000,3,0),0)</f>
        <v>9</v>
      </c>
      <c r="T71" s="32">
        <f>IFERROR(VLOOKUP(T380,DAY!$A$2:$E$3000,3,0),0)</f>
        <v>10</v>
      </c>
      <c r="U71" s="32">
        <f>IFERROR(VLOOKUP(U380,DAY!$A$2:$E$3000,3,0),0)</f>
        <v>11</v>
      </c>
      <c r="V71" s="32">
        <f>IFERROR(VLOOKUP(V380,DAY!$A$2:$E$3000,3,0),0)</f>
        <v>12</v>
      </c>
      <c r="W71" s="32">
        <f>IFERROR(VLOOKUP(W380,DAY!$A$2:$E$3000,3,0),0)</f>
        <v>13</v>
      </c>
      <c r="X71" s="32">
        <f>IFERROR(VLOOKUP(X380,DAY!$A$2:$E$3000,3,0),0)</f>
        <v>14</v>
      </c>
      <c r="Y71" s="32">
        <f>IFERROR(VLOOKUP(Y380,DAY!$A$2:$E$3000,3,0),0)</f>
        <v>15</v>
      </c>
      <c r="Z71" s="32">
        <f>IFERROR(VLOOKUP(Z380,DAY!$A$2:$E$3000,3,0),0)</f>
        <v>16</v>
      </c>
      <c r="AA71" s="32">
        <f>IFERROR(VLOOKUP(AA380,DAY!$A$2:$E$3000,3,0),0)</f>
        <v>17</v>
      </c>
      <c r="AB71" s="32">
        <f>IFERROR(VLOOKUP(AB380,DAY!$A$2:$E$3000,3,0),0)</f>
        <v>18</v>
      </c>
      <c r="AC71" s="32">
        <f>IFERROR(VLOOKUP(AC380,DAY!$A$2:$E$3000,3,0),0)</f>
        <v>19</v>
      </c>
      <c r="AD71" s="32">
        <f>IFERROR(VLOOKUP(AD380,DAY!$A$2:$E$3000,3,0),0)</f>
        <v>20</v>
      </c>
      <c r="AE71" s="33">
        <f>IFERROR(VLOOKUP(AE380,DAY!$A$2:$E$3000,3,0),0)</f>
        <v>21</v>
      </c>
      <c r="AF71" s="440"/>
      <c r="AG71" s="442"/>
      <c r="AH71" s="487"/>
      <c r="AI71" s="444"/>
      <c r="AJ71" s="442"/>
      <c r="AK71" s="487"/>
      <c r="AN71" s="126"/>
      <c r="AO71" s="126"/>
      <c r="AR71" s="127"/>
    </row>
    <row r="72" spans="1:53" ht="27.75" customHeight="1" x14ac:dyDescent="0.4">
      <c r="A72" s="435"/>
      <c r="B72" s="469" t="s">
        <v>2</v>
      </c>
      <c r="C72" s="470"/>
      <c r="D72" s="35" t="str">
        <f>IFERROR(VLOOKUP(D380,DAY!$A$2:$E$3000,4,0),0)</f>
        <v>水</v>
      </c>
      <c r="E72" s="35" t="str">
        <f>IFERROR(VLOOKUP(E380,DAY!$A$2:$E$3000,4,0),0)</f>
        <v>木</v>
      </c>
      <c r="F72" s="35" t="str">
        <f>IFERROR(VLOOKUP(F380,DAY!$A$2:$E$3000,4,0),0)</f>
        <v>金</v>
      </c>
      <c r="G72" s="35" t="str">
        <f>IFERROR(VLOOKUP(G380,DAY!$A$2:$E$3000,4,0),0)</f>
        <v>土</v>
      </c>
      <c r="H72" s="35" t="str">
        <f>IFERROR(VLOOKUP(H380,DAY!$A$2:$E$3000,4,0),0)</f>
        <v>日</v>
      </c>
      <c r="I72" s="35" t="str">
        <f>IFERROR(VLOOKUP(I380,DAY!$A$2:$E$3000,4,0),0)</f>
        <v>月</v>
      </c>
      <c r="J72" s="35" t="str">
        <f>IFERROR(VLOOKUP(J380,DAY!$A$2:$E$3000,4,0),0)</f>
        <v>火</v>
      </c>
      <c r="K72" s="35" t="str">
        <f>IFERROR(VLOOKUP(K380,DAY!$A$2:$E$3000,4,0),0)</f>
        <v>水</v>
      </c>
      <c r="L72" s="35" t="str">
        <f>IFERROR(VLOOKUP(L380,DAY!$A$2:$E$3000,4,0),0)</f>
        <v>木</v>
      </c>
      <c r="M72" s="35" t="str">
        <f>IFERROR(VLOOKUP(M380,DAY!$A$2:$E$3000,4,0),0)</f>
        <v>金</v>
      </c>
      <c r="N72" s="35" t="str">
        <f>IFERROR(VLOOKUP(N380,DAY!$A$2:$E$3000,4,0),0)</f>
        <v>土</v>
      </c>
      <c r="O72" s="35" t="str">
        <f>IFERROR(VLOOKUP(O380,DAY!$A$2:$E$3000,4,0),0)</f>
        <v>日</v>
      </c>
      <c r="P72" s="35" t="str">
        <f>IFERROR(VLOOKUP(P380,DAY!$A$2:$E$3000,4,0),0)</f>
        <v>月</v>
      </c>
      <c r="Q72" s="35" t="str">
        <f>IFERROR(VLOOKUP(Q380,DAY!$A$2:$E$3000,4,0),0)</f>
        <v>火</v>
      </c>
      <c r="R72" s="35" t="str">
        <f>IFERROR(VLOOKUP(R380,DAY!$A$2:$E$3000,4,0),0)</f>
        <v>水</v>
      </c>
      <c r="S72" s="35" t="str">
        <f>IFERROR(VLOOKUP(S380,DAY!$A$2:$E$3000,4,0),0)</f>
        <v>木</v>
      </c>
      <c r="T72" s="35" t="str">
        <f>IFERROR(VLOOKUP(T380,DAY!$A$2:$E$3000,4,0),0)</f>
        <v>金</v>
      </c>
      <c r="U72" s="35" t="str">
        <f>IFERROR(VLOOKUP(U380,DAY!$A$2:$E$3000,4,0),0)</f>
        <v>土</v>
      </c>
      <c r="V72" s="35" t="str">
        <f>IFERROR(VLOOKUP(V380,DAY!$A$2:$E$3000,4,0),0)</f>
        <v>日</v>
      </c>
      <c r="W72" s="35" t="str">
        <f>IFERROR(VLOOKUP(W380,DAY!$A$2:$E$3000,4,0),0)</f>
        <v>月</v>
      </c>
      <c r="X72" s="35" t="str">
        <f>IFERROR(VLOOKUP(X380,DAY!$A$2:$E$3000,4,0),0)</f>
        <v>火</v>
      </c>
      <c r="Y72" s="35" t="str">
        <f>IFERROR(VLOOKUP(Y380,DAY!$A$2:$E$3000,4,0),0)</f>
        <v>水</v>
      </c>
      <c r="Z72" s="35" t="str">
        <f>IFERROR(VLOOKUP(Z380,DAY!$A$2:$E$3000,4,0),0)</f>
        <v>木</v>
      </c>
      <c r="AA72" s="35" t="str">
        <f>IFERROR(VLOOKUP(AA380,DAY!$A$2:$E$3000,4,0),0)</f>
        <v>金</v>
      </c>
      <c r="AB72" s="35" t="str">
        <f>IFERROR(VLOOKUP(AB380,DAY!$A$2:$E$3000,4,0),0)</f>
        <v>土</v>
      </c>
      <c r="AC72" s="35" t="str">
        <f>IFERROR(VLOOKUP(AC380,DAY!$A$2:$E$3000,4,0),0)</f>
        <v>日</v>
      </c>
      <c r="AD72" s="35" t="str">
        <f>IFERROR(VLOOKUP(AD380,DAY!$A$2:$E$3000,4,0),0)</f>
        <v>月</v>
      </c>
      <c r="AE72" s="35" t="str">
        <f>IFERROR(VLOOKUP(AE380,DAY!$A$2:$E$3000,4,0),0)</f>
        <v>火</v>
      </c>
      <c r="AF72" s="440"/>
      <c r="AG72" s="442"/>
      <c r="AH72" s="206" t="str">
        <f>IF($AF$6="",$AN$4,$AN$7)</f>
        <v/>
      </c>
      <c r="AI72" s="444"/>
      <c r="AJ72" s="442"/>
      <c r="AK72" s="205" t="str">
        <f>IF($AF$6="",$AN$4,$AN$7)</f>
        <v/>
      </c>
      <c r="AN72" s="126"/>
      <c r="AO72" s="126"/>
      <c r="AR72" s="130"/>
    </row>
    <row r="73" spans="1:53" ht="88.5" customHeight="1" x14ac:dyDescent="0.4">
      <c r="A73" s="435"/>
      <c r="B73" s="471" t="s">
        <v>3</v>
      </c>
      <c r="C73" s="472"/>
      <c r="D73" s="36" t="str">
        <f>IFERROR(VLOOKUP(D380,DAY!$A$2:$E$3000,5,0),0)</f>
        <v/>
      </c>
      <c r="E73" s="36" t="str">
        <f>IFERROR(VLOOKUP(E380,DAY!$A$2:$E$3000,5,0),0)</f>
        <v/>
      </c>
      <c r="F73" s="36" t="str">
        <f>IFERROR(VLOOKUP(F380,DAY!$A$2:$E$3000,5,0),0)</f>
        <v/>
      </c>
      <c r="G73" s="36" t="str">
        <f>IFERROR(VLOOKUP(G380,DAY!$A$2:$E$3000,5,0),0)</f>
        <v/>
      </c>
      <c r="H73" s="36" t="str">
        <f>IFERROR(VLOOKUP(H380,DAY!$A$2:$E$3000,5,0),0)</f>
        <v/>
      </c>
      <c r="I73" s="36" t="str">
        <f>IFERROR(VLOOKUP(I380,DAY!$A$2:$E$3000,5,0),0)</f>
        <v/>
      </c>
      <c r="J73" s="36" t="str">
        <f>IFERROR(VLOOKUP(J380,DAY!$A$2:$E$3000,5,0),0)</f>
        <v/>
      </c>
      <c r="K73" s="36" t="str">
        <f>IFERROR(VLOOKUP(K380,DAY!$A$2:$E$3000,5,0),0)</f>
        <v/>
      </c>
      <c r="L73" s="36" t="str">
        <f>IFERROR(VLOOKUP(L380,DAY!$A$2:$E$3000,5,0),0)</f>
        <v/>
      </c>
      <c r="M73" s="36" t="str">
        <f>IFERROR(VLOOKUP(M380,DAY!$A$2:$E$3000,5,0),0)</f>
        <v/>
      </c>
      <c r="N73" s="36" t="str">
        <f>IFERROR(VLOOKUP(N380,DAY!$A$2:$E$3000,5,0),0)</f>
        <v/>
      </c>
      <c r="O73" s="36" t="str">
        <f>IFERROR(VLOOKUP(O380,DAY!$A$2:$E$3000,5,0),0)</f>
        <v/>
      </c>
      <c r="P73" s="36" t="str">
        <f>IFERROR(VLOOKUP(P380,DAY!$A$2:$E$3000,5,0),0)</f>
        <v/>
      </c>
      <c r="Q73" s="36" t="str">
        <f>IFERROR(VLOOKUP(Q380,DAY!$A$2:$E$3000,5,0),0)</f>
        <v/>
      </c>
      <c r="R73" s="36" t="str">
        <f>IFERROR(VLOOKUP(R380,DAY!$A$2:$E$3000,5,0),0)</f>
        <v/>
      </c>
      <c r="S73" s="36" t="str">
        <f>IFERROR(VLOOKUP(S380,DAY!$A$2:$E$3000,5,0),0)</f>
        <v/>
      </c>
      <c r="T73" s="36" t="str">
        <f>IFERROR(VLOOKUP(T380,DAY!$A$2:$E$3000,5,0),0)</f>
        <v/>
      </c>
      <c r="U73" s="36" t="str">
        <f>IFERROR(VLOOKUP(U380,DAY!$A$2:$E$3000,5,0),0)</f>
        <v/>
      </c>
      <c r="V73" s="36" t="str">
        <f>IFERROR(VLOOKUP(V380,DAY!$A$2:$E$3000,5,0),0)</f>
        <v/>
      </c>
      <c r="W73" s="36" t="str">
        <f>IFERROR(VLOOKUP(W380,DAY!$A$2:$E$3000,5,0),0)</f>
        <v/>
      </c>
      <c r="X73" s="36" t="str">
        <f>IFERROR(VLOOKUP(X380,DAY!$A$2:$E$3000,5,0),0)</f>
        <v/>
      </c>
      <c r="Y73" s="36" t="str">
        <f>IFERROR(VLOOKUP(Y380,DAY!$A$2:$E$3000,5,0),0)</f>
        <v/>
      </c>
      <c r="Z73" s="36" t="str">
        <f>IFERROR(VLOOKUP(Z380,DAY!$A$2:$E$3000,5,0),0)</f>
        <v/>
      </c>
      <c r="AA73" s="36" t="str">
        <f>IFERROR(VLOOKUP(AA380,DAY!$A$2:$E$3000,5,0),0)</f>
        <v/>
      </c>
      <c r="AB73" s="36" t="str">
        <f>IFERROR(VLOOKUP(AB380,DAY!$A$2:$E$3000,5,0),0)</f>
        <v/>
      </c>
      <c r="AC73" s="36" t="str">
        <f>IFERROR(VLOOKUP(AC380,DAY!$A$2:$E$3000,5,0),0)</f>
        <v/>
      </c>
      <c r="AD73" s="36" t="str">
        <f>IFERROR(VLOOKUP(AD380,DAY!$A$2:$E$3000,5,0),0)</f>
        <v>海の日</v>
      </c>
      <c r="AE73" s="36" t="str">
        <f>IFERROR(VLOOKUP(AE380,DAY!$A$2:$E$3000,5,0),0)</f>
        <v/>
      </c>
      <c r="AF73" s="440"/>
      <c r="AG73" s="442"/>
      <c r="AH73" s="197" t="s">
        <v>124</v>
      </c>
      <c r="AI73" s="444"/>
      <c r="AJ73" s="442"/>
      <c r="AK73" s="197" t="s">
        <v>124</v>
      </c>
      <c r="AN73" s="126"/>
      <c r="AO73" s="137"/>
      <c r="AR73" s="130"/>
    </row>
    <row r="74" spans="1:53" ht="27.75" customHeight="1" x14ac:dyDescent="0.4">
      <c r="A74" s="435"/>
      <c r="B74" s="461" t="str">
        <f>$B$26</f>
        <v>作業員A</v>
      </c>
      <c r="C74" s="132" t="s">
        <v>4</v>
      </c>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193">
        <f>IF(COUNT(D74:AE74)=0,+(COUNTIF(D74:AE74,"作業"))+(COUNTIF(D74:AE74,"休日")),"")</f>
        <v>0</v>
      </c>
      <c r="AG74" s="194">
        <f>IF(+COUNT(D74:AE74)=0,(COUNTIF(D74:AE74,"休日")),"")</f>
        <v>0</v>
      </c>
      <c r="AH74" s="473" t="str">
        <f>IFERROR(ROUND(AVERAGE(AF75,AF77,AF79,AF81,AF83,AF85),3),"")</f>
        <v/>
      </c>
      <c r="AI74" s="203">
        <f>IF(COUNT(D75:AE75)=0,+(COUNTIF(D75:AE75,"作業"))+(COUNTIF(D75:AE75,"休日")),"")</f>
        <v>0</v>
      </c>
      <c r="AJ74" s="194">
        <f>IF(COUNT(D75:AE75)=0,(COUNTIF(D75:AE75,"休日")),"")</f>
        <v>0</v>
      </c>
      <c r="AK74" s="473" t="str">
        <f>IFERROR(ROUND(AVERAGE(AI75,AI77,AI79,AI81,AI83,AI85),3),"")</f>
        <v/>
      </c>
      <c r="AM74" s="133"/>
      <c r="AN74" s="126"/>
      <c r="AO74" s="126"/>
      <c r="AP74" s="133"/>
      <c r="AQ74" s="133"/>
      <c r="AR74" s="131"/>
      <c r="AS74" s="133"/>
      <c r="AT74" s="133"/>
      <c r="AU74" s="133"/>
      <c r="AV74" s="133"/>
      <c r="AW74" s="133"/>
      <c r="AX74" s="133"/>
      <c r="AY74" s="133"/>
      <c r="AZ74" s="133"/>
      <c r="BA74" s="133"/>
    </row>
    <row r="75" spans="1:53" ht="27.75" customHeight="1" x14ac:dyDescent="0.4">
      <c r="A75" s="435"/>
      <c r="B75" s="462"/>
      <c r="C75" s="170" t="s">
        <v>5</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463" t="str">
        <f>IFERROR(AN75,"")</f>
        <v/>
      </c>
      <c r="AG75" s="460"/>
      <c r="AH75" s="474"/>
      <c r="AI75" s="459" t="str">
        <f>IFERROR(AO75,"")</f>
        <v/>
      </c>
      <c r="AJ75" s="460"/>
      <c r="AK75" s="481"/>
      <c r="AN75" s="207" t="e">
        <f>ROUND(AG74/AF74,3)</f>
        <v>#DIV/0!</v>
      </c>
      <c r="AO75" s="208" t="e">
        <f>ROUND(AJ74/AI74,3)</f>
        <v>#DIV/0!</v>
      </c>
      <c r="AR75" s="135"/>
    </row>
    <row r="76" spans="1:53" ht="27.75" customHeight="1" x14ac:dyDescent="0.4">
      <c r="A76" s="435"/>
      <c r="B76" s="461" t="str">
        <f>$B$28</f>
        <v>作業員B</v>
      </c>
      <c r="C76" s="132" t="s">
        <v>4</v>
      </c>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193">
        <f>IF(COUNT(D76:AE76)=0,+(COUNTIF(D76:AE76,"作業"))+(COUNTIF(D76:AE76,"休日")),"")</f>
        <v>0</v>
      </c>
      <c r="AG76" s="194">
        <f>IF(+COUNT(D76:AE76)=0,(COUNTIF(D76:AE76,"休日")),"")</f>
        <v>0</v>
      </c>
      <c r="AH76" s="474"/>
      <c r="AI76" s="203">
        <f>IF(COUNT(D77:AE77)=0,+(COUNTIF(D77:AE77,"作業"))+(COUNTIF(D77:AE77,"休日")),"")</f>
        <v>0</v>
      </c>
      <c r="AJ76" s="194">
        <f>IF(COUNT(D77:AE77)=0,(COUNTIF(D77:AE77,"休日")),"")</f>
        <v>0</v>
      </c>
      <c r="AK76" s="481"/>
      <c r="AM76" s="133"/>
      <c r="AN76" s="126"/>
      <c r="AO76" s="126"/>
      <c r="AP76" s="133"/>
      <c r="AQ76" s="133"/>
      <c r="AR76" s="131"/>
      <c r="AS76" s="133"/>
      <c r="AT76" s="133"/>
      <c r="AU76" s="133"/>
      <c r="AV76" s="133"/>
      <c r="AW76" s="133"/>
      <c r="AX76" s="133"/>
      <c r="AY76" s="133"/>
      <c r="AZ76" s="133"/>
      <c r="BA76" s="133"/>
    </row>
    <row r="77" spans="1:53" ht="27.75" customHeight="1" x14ac:dyDescent="0.4">
      <c r="A77" s="435"/>
      <c r="B77" s="462"/>
      <c r="C77" s="170" t="s">
        <v>5</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463" t="str">
        <f>IFERROR(AN77,"")</f>
        <v/>
      </c>
      <c r="AG77" s="460"/>
      <c r="AH77" s="474"/>
      <c r="AI77" s="459" t="str">
        <f>IFERROR(AO77,"")</f>
        <v/>
      </c>
      <c r="AJ77" s="460"/>
      <c r="AK77" s="481"/>
      <c r="AN77" s="207" t="e">
        <f>ROUND(AG76/AF76,3)</f>
        <v>#DIV/0!</v>
      </c>
      <c r="AO77" s="208" t="e">
        <f>ROUND(AJ76/AI76,3)</f>
        <v>#DIV/0!</v>
      </c>
      <c r="AR77" s="135"/>
    </row>
    <row r="78" spans="1:53" ht="27.75" customHeight="1" x14ac:dyDescent="0.4">
      <c r="A78" s="435"/>
      <c r="B78" s="461" t="str">
        <f>$B$30</f>
        <v>作業員C</v>
      </c>
      <c r="C78" s="132" t="s">
        <v>4</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193">
        <f>IF(COUNT(D78:AE78)=0,+(COUNTIF(D78:AE78,"作業"))+(COUNTIF(D78:AE78,"休日")),"")</f>
        <v>0</v>
      </c>
      <c r="AG78" s="194">
        <f>IF(+COUNT(D78:AE78)=0,(COUNTIF(D78:AE78,"休日")),"")</f>
        <v>0</v>
      </c>
      <c r="AH78" s="474"/>
      <c r="AI78" s="203">
        <f>IF(COUNT(D79:AE79)=0,+(COUNTIF(D79:AE79,"作業"))+(COUNTIF(D79:AE79,"休日")),"")</f>
        <v>0</v>
      </c>
      <c r="AJ78" s="194">
        <f>IF(COUNT(D79:AE79)=0,(COUNTIF(D79:AE79,"休日")),"")</f>
        <v>0</v>
      </c>
      <c r="AK78" s="481"/>
      <c r="AM78" s="133"/>
      <c r="AN78" s="126"/>
      <c r="AO78" s="126"/>
      <c r="AP78" s="133"/>
      <c r="AQ78" s="133"/>
      <c r="AR78" s="131"/>
      <c r="AS78" s="133"/>
      <c r="AT78" s="133"/>
      <c r="AU78" s="133"/>
      <c r="AV78" s="133"/>
      <c r="AW78" s="133"/>
      <c r="AX78" s="133"/>
      <c r="AY78" s="133"/>
      <c r="AZ78" s="133"/>
      <c r="BA78" s="133"/>
    </row>
    <row r="79" spans="1:53" ht="27.75" customHeight="1" x14ac:dyDescent="0.4">
      <c r="A79" s="435"/>
      <c r="B79" s="462"/>
      <c r="C79" s="170" t="s">
        <v>5</v>
      </c>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463" t="str">
        <f>IFERROR(AN79,"")</f>
        <v/>
      </c>
      <c r="AG79" s="460"/>
      <c r="AH79" s="475"/>
      <c r="AI79" s="459" t="str">
        <f>IFERROR(AO79,"")</f>
        <v/>
      </c>
      <c r="AJ79" s="460"/>
      <c r="AK79" s="482"/>
      <c r="AN79" s="207" t="e">
        <f>ROUND(AG78/AF78,3)</f>
        <v>#DIV/0!</v>
      </c>
      <c r="AO79" s="208" t="e">
        <f>ROUND(AJ78/AI78,3)</f>
        <v>#DIV/0!</v>
      </c>
      <c r="AR79" s="135"/>
    </row>
    <row r="80" spans="1:53" ht="27.75" customHeight="1" x14ac:dyDescent="0.4">
      <c r="A80" s="435"/>
      <c r="B80" s="461" t="str">
        <f>$B$32</f>
        <v>作業員D</v>
      </c>
      <c r="C80" s="132" t="s">
        <v>4</v>
      </c>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193">
        <f>IF(COUNT(D80:AE80)=0,+(COUNTIF(D80:AE80,"作業"))+(COUNTIF(D80:AE80,"休日")),"")</f>
        <v>0</v>
      </c>
      <c r="AG80" s="194">
        <f>IF(+COUNT(D80:AE80)=0,(COUNTIF(D80:AE80,"休日")),"")</f>
        <v>0</v>
      </c>
      <c r="AH80" s="464"/>
      <c r="AI80" s="203">
        <f>IF(COUNT(D81:AE81)=0,+(COUNTIF(D81:AE81,"作業"))+(COUNTIF(D81:AE81,"休日")),"")</f>
        <v>0</v>
      </c>
      <c r="AJ80" s="194">
        <f>IF(COUNT(D81:AE81)=0,(COUNTIF(D81:AE81,"休日")),"")</f>
        <v>0</v>
      </c>
      <c r="AK80" s="464"/>
      <c r="AM80" s="133"/>
      <c r="AN80" s="126"/>
      <c r="AO80" s="126"/>
      <c r="AP80" s="133"/>
      <c r="AQ80" s="133"/>
      <c r="AR80" s="131"/>
      <c r="AS80" s="133"/>
      <c r="AT80" s="133"/>
      <c r="AU80" s="133"/>
      <c r="AV80" s="133"/>
      <c r="AW80" s="133"/>
      <c r="AX80" s="133"/>
      <c r="AY80" s="133"/>
      <c r="AZ80" s="133"/>
      <c r="BA80" s="133"/>
    </row>
    <row r="81" spans="1:53" ht="27.75" customHeight="1" x14ac:dyDescent="0.4">
      <c r="A81" s="435"/>
      <c r="B81" s="462"/>
      <c r="C81" s="170" t="s">
        <v>5</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463" t="str">
        <f>IFERROR(AN81,"")</f>
        <v/>
      </c>
      <c r="AG81" s="460"/>
      <c r="AH81" s="465"/>
      <c r="AI81" s="459" t="str">
        <f>IFERROR(AO81,"")</f>
        <v/>
      </c>
      <c r="AJ81" s="460"/>
      <c r="AK81" s="465"/>
      <c r="AN81" s="207" t="e">
        <f>ROUND(AG80/AF80,3)</f>
        <v>#DIV/0!</v>
      </c>
      <c r="AO81" s="208" t="e">
        <f>ROUND(AJ80/AI80,3)</f>
        <v>#DIV/0!</v>
      </c>
      <c r="AR81" s="135"/>
    </row>
    <row r="82" spans="1:53" ht="27.75" customHeight="1" x14ac:dyDescent="0.4">
      <c r="A82" s="435"/>
      <c r="B82" s="461" t="str">
        <f>$B$34</f>
        <v>作業員E</v>
      </c>
      <c r="C82" s="132" t="s">
        <v>4</v>
      </c>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193">
        <f>IF(COUNT(D82:AE82)=0,+(COUNTIF(D82:AE82,"作業"))+(COUNTIF(D82:AE82,"休日")),"")</f>
        <v>0</v>
      </c>
      <c r="AG82" s="194">
        <f>IF(+COUNT(D82:AE82)=0,(COUNTIF(D82:AE82,"休日")),"")</f>
        <v>0</v>
      </c>
      <c r="AH82" s="465"/>
      <c r="AI82" s="203">
        <f>IF(COUNT(D83:AE83)=0,+(COUNTIF(D83:AE83,"作業"))+(COUNTIF(D83:AE83,"休日")),"")</f>
        <v>0</v>
      </c>
      <c r="AJ82" s="194">
        <f>IF(COUNT(D83:AE83)=0,(COUNTIF(D83:AE83,"休日")),"")</f>
        <v>0</v>
      </c>
      <c r="AK82" s="465"/>
      <c r="AM82" s="133"/>
      <c r="AN82" s="126"/>
      <c r="AO82" s="126"/>
      <c r="AP82" s="133"/>
      <c r="AQ82" s="133"/>
      <c r="AR82" s="131"/>
      <c r="AS82" s="133"/>
      <c r="AT82" s="133"/>
      <c r="AU82" s="133"/>
      <c r="AV82" s="133"/>
      <c r="AW82" s="133"/>
      <c r="AX82" s="133"/>
      <c r="AY82" s="133"/>
      <c r="AZ82" s="133"/>
      <c r="BA82" s="133"/>
    </row>
    <row r="83" spans="1:53" ht="27.75" customHeight="1" x14ac:dyDescent="0.4">
      <c r="A83" s="435"/>
      <c r="B83" s="462"/>
      <c r="C83" s="170" t="s">
        <v>5</v>
      </c>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463" t="str">
        <f>IFERROR(AN83,"")</f>
        <v/>
      </c>
      <c r="AG83" s="460"/>
      <c r="AH83" s="465"/>
      <c r="AI83" s="459" t="str">
        <f>IFERROR(AO83,"")</f>
        <v/>
      </c>
      <c r="AJ83" s="460"/>
      <c r="AK83" s="465"/>
      <c r="AN83" s="207" t="e">
        <f>ROUND(AG82/AF82,3)</f>
        <v>#DIV/0!</v>
      </c>
      <c r="AO83" s="208" t="e">
        <f>ROUND(AJ82/AI82,3)</f>
        <v>#DIV/0!</v>
      </c>
      <c r="AR83" s="135"/>
    </row>
    <row r="84" spans="1:53" ht="27.75" customHeight="1" x14ac:dyDescent="0.4">
      <c r="A84" s="435"/>
      <c r="B84" s="461" t="str">
        <f>$B$36</f>
        <v>作業員F</v>
      </c>
      <c r="C84" s="132" t="s">
        <v>4</v>
      </c>
      <c r="D84" s="99"/>
      <c r="E84" s="96"/>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193">
        <f>IF(COUNT(D84:AE84)=0,+(COUNTIF(D84:AE84,"作業"))+(COUNTIF(D84:AE84,"休日")),"")</f>
        <v>0</v>
      </c>
      <c r="AG84" s="194">
        <f>IF(+COUNT(D84:AE84)=0,(COUNTIF(D84:AE84,"休日")),"")</f>
        <v>0</v>
      </c>
      <c r="AH84" s="465"/>
      <c r="AI84" s="203">
        <f>IF(COUNT(D85:AE85)=0,+(COUNTIF(D85:AE85,"作業"))+(COUNTIF(D85:AE85,"休日")),"")</f>
        <v>0</v>
      </c>
      <c r="AJ84" s="194">
        <f>IF(COUNT(D85:AE85)=0,(COUNTIF(D85:AE85,"休日")),"")</f>
        <v>0</v>
      </c>
      <c r="AK84" s="465"/>
      <c r="AM84" s="133"/>
      <c r="AN84" s="126"/>
      <c r="AO84" s="126"/>
      <c r="AP84" s="133"/>
      <c r="AQ84" s="133"/>
      <c r="AR84" s="131"/>
      <c r="AS84" s="133"/>
      <c r="AT84" s="133"/>
      <c r="AU84" s="133"/>
      <c r="AV84" s="133"/>
      <c r="AW84" s="133"/>
      <c r="AX84" s="133"/>
      <c r="AY84" s="133"/>
      <c r="AZ84" s="133"/>
      <c r="BA84" s="133"/>
    </row>
    <row r="85" spans="1:53" ht="27.75" customHeight="1" thickBot="1" x14ac:dyDescent="0.45">
      <c r="A85" s="436"/>
      <c r="B85" s="477"/>
      <c r="C85" s="134" t="s">
        <v>5</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478" t="str">
        <f>IFERROR(AN85,"")</f>
        <v/>
      </c>
      <c r="AG85" s="479"/>
      <c r="AH85" s="466"/>
      <c r="AI85" s="480" t="str">
        <f>IFERROR(AO85,"")</f>
        <v/>
      </c>
      <c r="AJ85" s="479"/>
      <c r="AK85" s="466"/>
      <c r="AN85" s="207" t="e">
        <f>ROUND(AG84/AF84,3)</f>
        <v>#DIV/0!</v>
      </c>
      <c r="AO85" s="208" t="e">
        <f>ROUND(AJ84/AI84,3)</f>
        <v>#DIV/0!</v>
      </c>
      <c r="AR85" s="135"/>
    </row>
    <row r="86" spans="1:53" s="133" customFormat="1" ht="27.75" customHeight="1" thickBot="1" x14ac:dyDescent="0.45">
      <c r="A86" s="434" t="s">
        <v>66</v>
      </c>
      <c r="B86" s="437" t="s">
        <v>0</v>
      </c>
      <c r="C86" s="438"/>
      <c r="D86" s="44">
        <f>IFERROR(VLOOKUP(D381,DAY!$A$2:$E$3000,2,0),0)</f>
        <v>7</v>
      </c>
      <c r="E86" s="44">
        <f>IFERROR(VLOOKUP(E381,DAY!$A$2:$E$3000,2,0),0)</f>
        <v>7</v>
      </c>
      <c r="F86" s="44">
        <f>IFERROR(VLOOKUP(F381,DAY!$A$2:$E$3000,2,0),0)</f>
        <v>7</v>
      </c>
      <c r="G86" s="44">
        <f>IFERROR(VLOOKUP(G381,DAY!$A$2:$E$3000,2,0),0)</f>
        <v>7</v>
      </c>
      <c r="H86" s="44">
        <f>IFERROR(VLOOKUP(H381,DAY!$A$2:$E$3000,2,0),0)</f>
        <v>7</v>
      </c>
      <c r="I86" s="44">
        <f>IFERROR(VLOOKUP(I381,DAY!$A$2:$E$3000,2,0),0)</f>
        <v>7</v>
      </c>
      <c r="J86" s="44">
        <f>IFERROR(VLOOKUP(J381,DAY!$A$2:$E$3000,2,0),0)</f>
        <v>7</v>
      </c>
      <c r="K86" s="44">
        <f>IFERROR(VLOOKUP(K381,DAY!$A$2:$E$3000,2,0),0)</f>
        <v>7</v>
      </c>
      <c r="L86" s="44">
        <f>IFERROR(VLOOKUP(L381,DAY!$A$2:$E$3000,2,0),0)</f>
        <v>7</v>
      </c>
      <c r="M86" s="44">
        <f>IFERROR(VLOOKUP(M381,DAY!$A$2:$E$3000,2,0),0)</f>
        <v>7</v>
      </c>
      <c r="N86" s="44">
        <f>IFERROR(VLOOKUP(N381,DAY!$A$2:$E$3000,2,0),0)</f>
        <v>8</v>
      </c>
      <c r="O86" s="44">
        <f>IFERROR(VLOOKUP(O381,DAY!$A$2:$E$3000,2,0),0)</f>
        <v>8</v>
      </c>
      <c r="P86" s="44">
        <f>IFERROR(VLOOKUP(P381,DAY!$A$2:$E$3000,2,0),0)</f>
        <v>8</v>
      </c>
      <c r="Q86" s="44">
        <f>IFERROR(VLOOKUP(Q381,DAY!$A$2:$E$3000,2,0),0)</f>
        <v>8</v>
      </c>
      <c r="R86" s="44">
        <f>IFERROR(VLOOKUP(R381,DAY!$A$2:$E$3000,2,0),0)</f>
        <v>8</v>
      </c>
      <c r="S86" s="44">
        <f>IFERROR(VLOOKUP(S381,DAY!$A$2:$E$3000,2,0),0)</f>
        <v>8</v>
      </c>
      <c r="T86" s="44">
        <f>IFERROR(VLOOKUP(T381,DAY!$A$2:$E$3000,2,0),0)</f>
        <v>8</v>
      </c>
      <c r="U86" s="44">
        <f>IFERROR(VLOOKUP(U381,DAY!$A$2:$E$3000,2,0),0)</f>
        <v>8</v>
      </c>
      <c r="V86" s="44">
        <f>IFERROR(VLOOKUP(V381,DAY!$A$2:$E$3000,2,0),0)</f>
        <v>8</v>
      </c>
      <c r="W86" s="44">
        <f>IFERROR(VLOOKUP(W381,DAY!$A$2:$E$3000,2,0),0)</f>
        <v>8</v>
      </c>
      <c r="X86" s="44">
        <f>IFERROR(VLOOKUP(X381,DAY!$A$2:$E$3000,2,0),0)</f>
        <v>8</v>
      </c>
      <c r="Y86" s="44">
        <f>IFERROR(VLOOKUP(Y381,DAY!$A$2:$E$3000,2,0),0)</f>
        <v>8</v>
      </c>
      <c r="Z86" s="44">
        <f>IFERROR(VLOOKUP(Z381,DAY!$A$2:$E$3000,2,0),0)</f>
        <v>8</v>
      </c>
      <c r="AA86" s="44">
        <f>IFERROR(VLOOKUP(AA381,DAY!$A$2:$E$3000,2,0),0)</f>
        <v>8</v>
      </c>
      <c r="AB86" s="44">
        <f>IFERROR(VLOOKUP(AB381,DAY!$A$2:$E$3000,2,0),0)</f>
        <v>8</v>
      </c>
      <c r="AC86" s="44">
        <f>IFERROR(VLOOKUP(AC381,DAY!$A$2:$E$3000,2,0),0)</f>
        <v>8</v>
      </c>
      <c r="AD86" s="44">
        <f>IFERROR(VLOOKUP(AD381,DAY!$A$2:$E$3000,2,0),0)</f>
        <v>8</v>
      </c>
      <c r="AE86" s="44">
        <f>IFERROR(VLOOKUP(AE381,DAY!$A$2:$E$3000,2,0),0)</f>
        <v>8</v>
      </c>
      <c r="AF86" s="439" t="s">
        <v>11</v>
      </c>
      <c r="AG86" s="441" t="s">
        <v>12</v>
      </c>
      <c r="AH86" s="486" t="s">
        <v>123</v>
      </c>
      <c r="AI86" s="443" t="s">
        <v>11</v>
      </c>
      <c r="AJ86" s="441" t="s">
        <v>13</v>
      </c>
      <c r="AK86" s="486" t="s">
        <v>123</v>
      </c>
      <c r="AM86" s="106"/>
      <c r="AN86" s="126"/>
      <c r="AO86" s="126"/>
      <c r="AP86" s="106"/>
      <c r="AQ86" s="106"/>
      <c r="AR86" s="136"/>
      <c r="AS86" s="106"/>
      <c r="AT86" s="106"/>
      <c r="AU86" s="106"/>
      <c r="AV86" s="106"/>
      <c r="AW86" s="106"/>
      <c r="AX86" s="106"/>
      <c r="AY86" s="106"/>
      <c r="AZ86" s="106"/>
      <c r="BA86" s="106"/>
    </row>
    <row r="87" spans="1:53" ht="27.75" customHeight="1" x14ac:dyDescent="0.4">
      <c r="A87" s="435"/>
      <c r="B87" s="467" t="s">
        <v>1</v>
      </c>
      <c r="C87" s="468"/>
      <c r="D87" s="32">
        <f>IFERROR(VLOOKUP(D381,DAY!$A$2:$E$3000,3,0),0)</f>
        <v>22</v>
      </c>
      <c r="E87" s="32">
        <f>IFERROR(VLOOKUP(E381,DAY!$A$2:$E$3000,3,0),0)</f>
        <v>23</v>
      </c>
      <c r="F87" s="32">
        <f>IFERROR(VLOOKUP(F381,DAY!$A$2:$E$3000,3,0),0)</f>
        <v>24</v>
      </c>
      <c r="G87" s="32">
        <f>IFERROR(VLOOKUP(G381,DAY!$A$2:$E$3000,3,0),0)</f>
        <v>25</v>
      </c>
      <c r="H87" s="32">
        <f>IFERROR(VLOOKUP(H381,DAY!$A$2:$E$3000,3,0),0)</f>
        <v>26</v>
      </c>
      <c r="I87" s="32">
        <f>IFERROR(VLOOKUP(I381,DAY!$A$2:$E$3000,3,0),0)</f>
        <v>27</v>
      </c>
      <c r="J87" s="32">
        <f>IFERROR(VLOOKUP(J381,DAY!$A$2:$E$3000,3,0),0)</f>
        <v>28</v>
      </c>
      <c r="K87" s="32">
        <f>IFERROR(VLOOKUP(K381,DAY!$A$2:$E$3000,3,0),0)</f>
        <v>29</v>
      </c>
      <c r="L87" s="32">
        <f>IFERROR(VLOOKUP(L381,DAY!$A$2:$E$3000,3,0),0)</f>
        <v>30</v>
      </c>
      <c r="M87" s="32">
        <f>IFERROR(VLOOKUP(M381,DAY!$A$2:$E$3000,3,0),0)</f>
        <v>31</v>
      </c>
      <c r="N87" s="32">
        <f>IFERROR(VLOOKUP(N381,DAY!$A$2:$E$3000,3,0),0)</f>
        <v>1</v>
      </c>
      <c r="O87" s="32">
        <f>IFERROR(VLOOKUP(O381,DAY!$A$2:$E$3000,3,0),0)</f>
        <v>2</v>
      </c>
      <c r="P87" s="32">
        <f>IFERROR(VLOOKUP(P381,DAY!$A$2:$E$3000,3,0),0)</f>
        <v>3</v>
      </c>
      <c r="Q87" s="32">
        <f>IFERROR(VLOOKUP(Q381,DAY!$A$2:$E$3000,3,0),0)</f>
        <v>4</v>
      </c>
      <c r="R87" s="32">
        <f>IFERROR(VLOOKUP(R381,DAY!$A$2:$E$3000,3,0),0)</f>
        <v>5</v>
      </c>
      <c r="S87" s="32">
        <f>IFERROR(VLOOKUP(S381,DAY!$A$2:$E$3000,3,0),0)</f>
        <v>6</v>
      </c>
      <c r="T87" s="32">
        <f>IFERROR(VLOOKUP(T381,DAY!$A$2:$E$3000,3,0),0)</f>
        <v>7</v>
      </c>
      <c r="U87" s="32">
        <f>IFERROR(VLOOKUP(U381,DAY!$A$2:$E$3000,3,0),0)</f>
        <v>8</v>
      </c>
      <c r="V87" s="32">
        <f>IFERROR(VLOOKUP(V381,DAY!$A$2:$E$3000,3,0),0)</f>
        <v>9</v>
      </c>
      <c r="W87" s="32">
        <f>IFERROR(VLOOKUP(W381,DAY!$A$2:$E$3000,3,0),0)</f>
        <v>10</v>
      </c>
      <c r="X87" s="32">
        <f>IFERROR(VLOOKUP(X381,DAY!$A$2:$E$3000,3,0),0)</f>
        <v>11</v>
      </c>
      <c r="Y87" s="32">
        <f>IFERROR(VLOOKUP(Y381,DAY!$A$2:$E$3000,3,0),0)</f>
        <v>12</v>
      </c>
      <c r="Z87" s="32">
        <f>IFERROR(VLOOKUP(Z381,DAY!$A$2:$E$3000,3,0),0)</f>
        <v>13</v>
      </c>
      <c r="AA87" s="32">
        <f>IFERROR(VLOOKUP(AA381,DAY!$A$2:$E$3000,3,0),0)</f>
        <v>14</v>
      </c>
      <c r="AB87" s="32">
        <f>IFERROR(VLOOKUP(AB381,DAY!$A$2:$E$3000,3,0),0)</f>
        <v>15</v>
      </c>
      <c r="AC87" s="32">
        <f>IFERROR(VLOOKUP(AC381,DAY!$A$2:$E$3000,3,0),0)</f>
        <v>16</v>
      </c>
      <c r="AD87" s="32">
        <f>IFERROR(VLOOKUP(AD381,DAY!$A$2:$E$3000,3,0),0)</f>
        <v>17</v>
      </c>
      <c r="AE87" s="32">
        <f>IFERROR(VLOOKUP(AE381,DAY!$A$2:$E$3000,3,0),0)</f>
        <v>18</v>
      </c>
      <c r="AF87" s="440"/>
      <c r="AG87" s="442"/>
      <c r="AH87" s="487"/>
      <c r="AI87" s="444"/>
      <c r="AJ87" s="442"/>
      <c r="AK87" s="487"/>
      <c r="AN87" s="126"/>
      <c r="AO87" s="126"/>
      <c r="AR87" s="128"/>
    </row>
    <row r="88" spans="1:53" ht="27.75" customHeight="1" x14ac:dyDescent="0.4">
      <c r="A88" s="435"/>
      <c r="B88" s="469" t="s">
        <v>2</v>
      </c>
      <c r="C88" s="470"/>
      <c r="D88" s="35" t="str">
        <f>IFERROR(VLOOKUP(D381,DAY!$A$2:$E$3000,4,0),0)</f>
        <v>水</v>
      </c>
      <c r="E88" s="35" t="str">
        <f>IFERROR(VLOOKUP(E381,DAY!$A$2:$E$3000,4,0),0)</f>
        <v>木</v>
      </c>
      <c r="F88" s="35" t="str">
        <f>IFERROR(VLOOKUP(F381,DAY!$A$2:$E$3000,4,0),0)</f>
        <v>金</v>
      </c>
      <c r="G88" s="35" t="str">
        <f>IFERROR(VLOOKUP(G381,DAY!$A$2:$E$3000,4,0),0)</f>
        <v>土</v>
      </c>
      <c r="H88" s="35" t="str">
        <f>IFERROR(VLOOKUP(H381,DAY!$A$2:$E$3000,4,0),0)</f>
        <v>日</v>
      </c>
      <c r="I88" s="35" t="str">
        <f>IFERROR(VLOOKUP(I381,DAY!$A$2:$E$3000,4,0),0)</f>
        <v>月</v>
      </c>
      <c r="J88" s="35" t="str">
        <f>IFERROR(VLOOKUP(J381,DAY!$A$2:$E$3000,4,0),0)</f>
        <v>火</v>
      </c>
      <c r="K88" s="35" t="str">
        <f>IFERROR(VLOOKUP(K381,DAY!$A$2:$E$3000,4,0),0)</f>
        <v>水</v>
      </c>
      <c r="L88" s="35" t="str">
        <f>IFERROR(VLOOKUP(L381,DAY!$A$2:$E$3000,4,0),0)</f>
        <v>木</v>
      </c>
      <c r="M88" s="35" t="str">
        <f>IFERROR(VLOOKUP(M381,DAY!$A$2:$E$3000,4,0),0)</f>
        <v>金</v>
      </c>
      <c r="N88" s="35" t="str">
        <f>IFERROR(VLOOKUP(N381,DAY!$A$2:$E$3000,4,0),0)</f>
        <v>土</v>
      </c>
      <c r="O88" s="35" t="str">
        <f>IFERROR(VLOOKUP(O381,DAY!$A$2:$E$3000,4,0),0)</f>
        <v>日</v>
      </c>
      <c r="P88" s="35" t="str">
        <f>IFERROR(VLOOKUP(P381,DAY!$A$2:$E$3000,4,0),0)</f>
        <v>月</v>
      </c>
      <c r="Q88" s="35" t="str">
        <f>IFERROR(VLOOKUP(Q381,DAY!$A$2:$E$3000,4,0),0)</f>
        <v>火</v>
      </c>
      <c r="R88" s="35" t="str">
        <f>IFERROR(VLOOKUP(R381,DAY!$A$2:$E$3000,4,0),0)</f>
        <v>水</v>
      </c>
      <c r="S88" s="35" t="str">
        <f>IFERROR(VLOOKUP(S381,DAY!$A$2:$E$3000,4,0),0)</f>
        <v>木</v>
      </c>
      <c r="T88" s="35" t="str">
        <f>IFERROR(VLOOKUP(T381,DAY!$A$2:$E$3000,4,0),0)</f>
        <v>金</v>
      </c>
      <c r="U88" s="35" t="str">
        <f>IFERROR(VLOOKUP(U381,DAY!$A$2:$E$3000,4,0),0)</f>
        <v>土</v>
      </c>
      <c r="V88" s="35" t="str">
        <f>IFERROR(VLOOKUP(V381,DAY!$A$2:$E$3000,4,0),0)</f>
        <v>日</v>
      </c>
      <c r="W88" s="35" t="str">
        <f>IFERROR(VLOOKUP(W381,DAY!$A$2:$E$3000,4,0),0)</f>
        <v>月</v>
      </c>
      <c r="X88" s="35" t="str">
        <f>IFERROR(VLOOKUP(X381,DAY!$A$2:$E$3000,4,0),0)</f>
        <v>火</v>
      </c>
      <c r="Y88" s="35" t="str">
        <f>IFERROR(VLOOKUP(Y381,DAY!$A$2:$E$3000,4,0),0)</f>
        <v>水</v>
      </c>
      <c r="Z88" s="35" t="str">
        <f>IFERROR(VLOOKUP(Z381,DAY!$A$2:$E$3000,4,0),0)</f>
        <v>木</v>
      </c>
      <c r="AA88" s="35" t="str">
        <f>IFERROR(VLOOKUP(AA381,DAY!$A$2:$E$3000,4,0),0)</f>
        <v>金</v>
      </c>
      <c r="AB88" s="35" t="str">
        <f>IFERROR(VLOOKUP(AB381,DAY!$A$2:$E$3000,4,0),0)</f>
        <v>土</v>
      </c>
      <c r="AC88" s="35" t="str">
        <f>IFERROR(VLOOKUP(AC381,DAY!$A$2:$E$3000,4,0),0)</f>
        <v>日</v>
      </c>
      <c r="AD88" s="35" t="str">
        <f>IFERROR(VLOOKUP(AD381,DAY!$A$2:$E$3000,4,0),0)</f>
        <v>月</v>
      </c>
      <c r="AE88" s="35" t="str">
        <f>IFERROR(VLOOKUP(AE381,DAY!$A$2:$E$3000,4,0),0)</f>
        <v>火</v>
      </c>
      <c r="AF88" s="440"/>
      <c r="AG88" s="442"/>
      <c r="AH88" s="206" t="str">
        <f>IF($AF$6="",$AN$4,$AN$7)</f>
        <v/>
      </c>
      <c r="AI88" s="444"/>
      <c r="AJ88" s="442"/>
      <c r="AK88" s="205" t="str">
        <f>IF($AF$6="",$AN$4,$AN$7)</f>
        <v/>
      </c>
      <c r="AN88" s="126"/>
      <c r="AO88" s="126"/>
      <c r="AR88" s="130"/>
    </row>
    <row r="89" spans="1:53" ht="88.5" customHeight="1" x14ac:dyDescent="0.4">
      <c r="A89" s="435"/>
      <c r="B89" s="471" t="s">
        <v>3</v>
      </c>
      <c r="C89" s="472"/>
      <c r="D89" s="36" t="str">
        <f>IFERROR(VLOOKUP(D381,DAY!$A$2:$E$3000,5,0),0)</f>
        <v/>
      </c>
      <c r="E89" s="36" t="str">
        <f>IFERROR(VLOOKUP(E381,DAY!$A$2:$E$3000,5,0),0)</f>
        <v/>
      </c>
      <c r="F89" s="36" t="str">
        <f>IFERROR(VLOOKUP(F381,DAY!$A$2:$E$3000,5,0),0)</f>
        <v/>
      </c>
      <c r="G89" s="36" t="str">
        <f>IFERROR(VLOOKUP(G381,DAY!$A$2:$E$3000,5,0),0)</f>
        <v/>
      </c>
      <c r="H89" s="36" t="str">
        <f>IFERROR(VLOOKUP(H381,DAY!$A$2:$E$3000,5,0),0)</f>
        <v/>
      </c>
      <c r="I89" s="36" t="str">
        <f>IFERROR(VLOOKUP(I381,DAY!$A$2:$E$3000,5,0),0)</f>
        <v/>
      </c>
      <c r="J89" s="36" t="str">
        <f>IFERROR(VLOOKUP(J381,DAY!$A$2:$E$3000,5,0),0)</f>
        <v/>
      </c>
      <c r="K89" s="36" t="str">
        <f>IFERROR(VLOOKUP(K381,DAY!$A$2:$E$3000,5,0),0)</f>
        <v/>
      </c>
      <c r="L89" s="36" t="str">
        <f>IFERROR(VLOOKUP(L381,DAY!$A$2:$E$3000,5,0),0)</f>
        <v/>
      </c>
      <c r="M89" s="36" t="str">
        <f>IFERROR(VLOOKUP(M381,DAY!$A$2:$E$3000,5,0),0)</f>
        <v/>
      </c>
      <c r="N89" s="36" t="str">
        <f>IFERROR(VLOOKUP(N381,DAY!$A$2:$E$3000,5,0),0)</f>
        <v/>
      </c>
      <c r="O89" s="36" t="str">
        <f>IFERROR(VLOOKUP(O381,DAY!$A$2:$E$3000,5,0),0)</f>
        <v/>
      </c>
      <c r="P89" s="36" t="str">
        <f>IFERROR(VLOOKUP(P381,DAY!$A$2:$E$3000,5,0),0)</f>
        <v/>
      </c>
      <c r="Q89" s="36" t="str">
        <f>IFERROR(VLOOKUP(Q381,DAY!$A$2:$E$3000,5,0),0)</f>
        <v/>
      </c>
      <c r="R89" s="36" t="str">
        <f>IFERROR(VLOOKUP(R381,DAY!$A$2:$E$3000,5,0),0)</f>
        <v/>
      </c>
      <c r="S89" s="36" t="str">
        <f>IFERROR(VLOOKUP(S381,DAY!$A$2:$E$3000,5,0),0)</f>
        <v/>
      </c>
      <c r="T89" s="36" t="str">
        <f>IFERROR(VLOOKUP(T381,DAY!$A$2:$E$3000,5,0),0)</f>
        <v/>
      </c>
      <c r="U89" s="36" t="str">
        <f>IFERROR(VLOOKUP(U381,DAY!$A$2:$E$3000,5,0),0)</f>
        <v/>
      </c>
      <c r="V89" s="36" t="str">
        <f>IFERROR(VLOOKUP(V381,DAY!$A$2:$E$3000,5,0),0)</f>
        <v/>
      </c>
      <c r="W89" s="36" t="str">
        <f>IFERROR(VLOOKUP(W381,DAY!$A$2:$E$3000,5,0),0)</f>
        <v/>
      </c>
      <c r="X89" s="36" t="str">
        <f>IFERROR(VLOOKUP(X381,DAY!$A$2:$E$3000,5,0),0)</f>
        <v>山の日</v>
      </c>
      <c r="Y89" s="36" t="str">
        <f>IFERROR(VLOOKUP(Y381,DAY!$A$2:$E$3000,5,0),0)</f>
        <v/>
      </c>
      <c r="Z89" s="36" t="str">
        <f>IFERROR(VLOOKUP(Z381,DAY!$A$2:$E$3000,5,0),0)</f>
        <v/>
      </c>
      <c r="AA89" s="36" t="str">
        <f>IFERROR(VLOOKUP(AA381,DAY!$A$2:$E$3000,5,0),0)</f>
        <v/>
      </c>
      <c r="AB89" s="36" t="str">
        <f>IFERROR(VLOOKUP(AB381,DAY!$A$2:$E$3000,5,0),0)</f>
        <v/>
      </c>
      <c r="AC89" s="36" t="str">
        <f>IFERROR(VLOOKUP(AC381,DAY!$A$2:$E$3000,5,0),0)</f>
        <v/>
      </c>
      <c r="AD89" s="36" t="str">
        <f>IFERROR(VLOOKUP(AD381,DAY!$A$2:$E$3000,5,0),0)</f>
        <v/>
      </c>
      <c r="AE89" s="36" t="str">
        <f>IFERROR(VLOOKUP(AE381,DAY!$A$2:$E$3000,5,0),0)</f>
        <v/>
      </c>
      <c r="AF89" s="440"/>
      <c r="AG89" s="442"/>
      <c r="AH89" s="197" t="s">
        <v>124</v>
      </c>
      <c r="AI89" s="444"/>
      <c r="AJ89" s="442"/>
      <c r="AK89" s="197" t="s">
        <v>124</v>
      </c>
      <c r="AN89" s="126"/>
      <c r="AO89" s="137"/>
      <c r="AR89" s="130"/>
    </row>
    <row r="90" spans="1:53" ht="27.75" customHeight="1" x14ac:dyDescent="0.4">
      <c r="A90" s="435"/>
      <c r="B90" s="461" t="str">
        <f>$B$26</f>
        <v>作業員A</v>
      </c>
      <c r="C90" s="132" t="s">
        <v>4</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193">
        <f>IF(COUNT(D90:AE90)=0,+(COUNTIF(D90:AE90,"作業"))+(COUNTIF(D90:AE90,"休日")),"")</f>
        <v>0</v>
      </c>
      <c r="AG90" s="194">
        <f>IF(+COUNT(D90:AE90)=0,(COUNTIF(D90:AE90,"休日")),"")</f>
        <v>0</v>
      </c>
      <c r="AH90" s="473" t="str">
        <f>IFERROR(ROUND(AVERAGE(AF91,AF93,AF95,AF97,AF99,AF101),3),"")</f>
        <v/>
      </c>
      <c r="AI90" s="203">
        <f>IF(COUNT(D91:AE91)=0,+(COUNTIF(D91:AE91,"作業"))+(COUNTIF(D91:AE91,"休日")),"")</f>
        <v>0</v>
      </c>
      <c r="AJ90" s="194">
        <f>IF(COUNT(D91:AE91)=0,(COUNTIF(D91:AE91,"休日")),"")</f>
        <v>0</v>
      </c>
      <c r="AK90" s="473" t="str">
        <f>IFERROR(ROUND(AVERAGE(AI91,AI93,AI95,AI97,AI99,AI101),3),"")</f>
        <v/>
      </c>
      <c r="AM90" s="133"/>
      <c r="AN90" s="126"/>
      <c r="AO90" s="126"/>
      <c r="AP90" s="133"/>
      <c r="AQ90" s="133"/>
      <c r="AR90" s="131"/>
      <c r="AS90" s="133"/>
      <c r="AT90" s="133"/>
      <c r="AU90" s="133"/>
      <c r="AV90" s="133"/>
      <c r="AW90" s="133"/>
      <c r="AX90" s="133"/>
      <c r="AY90" s="133"/>
      <c r="AZ90" s="133"/>
      <c r="BA90" s="133"/>
    </row>
    <row r="91" spans="1:53" ht="27.75" customHeight="1" x14ac:dyDescent="0.4">
      <c r="A91" s="435"/>
      <c r="B91" s="462"/>
      <c r="C91" s="170" t="s">
        <v>5</v>
      </c>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463" t="str">
        <f>IFERROR(AN91,"")</f>
        <v/>
      </c>
      <c r="AG91" s="460"/>
      <c r="AH91" s="474"/>
      <c r="AI91" s="459" t="str">
        <f>IFERROR(AO91,"")</f>
        <v/>
      </c>
      <c r="AJ91" s="460"/>
      <c r="AK91" s="481"/>
      <c r="AN91" s="207" t="e">
        <f>ROUND(AG90/AF90,3)</f>
        <v>#DIV/0!</v>
      </c>
      <c r="AO91" s="208" t="e">
        <f>ROUND(AJ90/AI90,3)</f>
        <v>#DIV/0!</v>
      </c>
      <c r="AR91" s="135"/>
    </row>
    <row r="92" spans="1:53" ht="27.75" customHeight="1" x14ac:dyDescent="0.4">
      <c r="A92" s="435"/>
      <c r="B92" s="461" t="str">
        <f>$B$28</f>
        <v>作業員B</v>
      </c>
      <c r="C92" s="132" t="s">
        <v>4</v>
      </c>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193">
        <f>IF(COUNT(D92:AE92)=0,+(COUNTIF(D92:AE92,"作業"))+(COUNTIF(D92:AE92,"休日")),"")</f>
        <v>0</v>
      </c>
      <c r="AG92" s="194">
        <f>IF(+COUNT(D92:AE92)=0,(COUNTIF(D92:AE92,"休日")),"")</f>
        <v>0</v>
      </c>
      <c r="AH92" s="474"/>
      <c r="AI92" s="203">
        <f>IF(COUNT(D93:AE93)=0,+(COUNTIF(D93:AE93,"作業"))+(COUNTIF(D93:AE93,"休日")),"")</f>
        <v>0</v>
      </c>
      <c r="AJ92" s="194">
        <f>IF(COUNT(D93:AE93)=0,(COUNTIF(D93:AE93,"休日")),"")</f>
        <v>0</v>
      </c>
      <c r="AK92" s="481"/>
      <c r="AM92" s="133"/>
      <c r="AN92" s="126"/>
      <c r="AO92" s="126"/>
      <c r="AP92" s="133"/>
      <c r="AQ92" s="133"/>
      <c r="AR92" s="131"/>
      <c r="AS92" s="133"/>
      <c r="AT92" s="133"/>
      <c r="AU92" s="133"/>
      <c r="AV92" s="133"/>
      <c r="AW92" s="133"/>
      <c r="AX92" s="133"/>
      <c r="AY92" s="133"/>
      <c r="AZ92" s="133"/>
      <c r="BA92" s="133"/>
    </row>
    <row r="93" spans="1:53" ht="27.75" customHeight="1" x14ac:dyDescent="0.4">
      <c r="A93" s="435"/>
      <c r="B93" s="462"/>
      <c r="C93" s="170" t="s">
        <v>5</v>
      </c>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463" t="str">
        <f>IFERROR(AN93,"")</f>
        <v/>
      </c>
      <c r="AG93" s="460"/>
      <c r="AH93" s="474"/>
      <c r="AI93" s="459" t="str">
        <f>IFERROR(AO93,"")</f>
        <v/>
      </c>
      <c r="AJ93" s="460"/>
      <c r="AK93" s="481"/>
      <c r="AN93" s="207" t="e">
        <f>ROUND(AG92/AF92,3)</f>
        <v>#DIV/0!</v>
      </c>
      <c r="AO93" s="208" t="e">
        <f>ROUND(AJ92/AI92,3)</f>
        <v>#DIV/0!</v>
      </c>
      <c r="AR93" s="135"/>
    </row>
    <row r="94" spans="1:53" ht="27.75" customHeight="1" x14ac:dyDescent="0.4">
      <c r="A94" s="435"/>
      <c r="B94" s="461" t="str">
        <f>$B$30</f>
        <v>作業員C</v>
      </c>
      <c r="C94" s="132" t="s">
        <v>4</v>
      </c>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193">
        <f>IF(COUNT(D94:AE94)=0,+(COUNTIF(D94:AE94,"作業"))+(COUNTIF(D94:AE94,"休日")),"")</f>
        <v>0</v>
      </c>
      <c r="AG94" s="194">
        <f>IF(+COUNT(D94:AE94)=0,(COUNTIF(D94:AE94,"休日")),"")</f>
        <v>0</v>
      </c>
      <c r="AH94" s="474"/>
      <c r="AI94" s="203">
        <f>IF(COUNT(D95:AE95)=0,+(COUNTIF(D95:AE95,"作業"))+(COUNTIF(D95:AE95,"休日")),"")</f>
        <v>0</v>
      </c>
      <c r="AJ94" s="194">
        <f>IF(COUNT(D95:AE95)=0,(COUNTIF(D95:AE95,"休日")),"")</f>
        <v>0</v>
      </c>
      <c r="AK94" s="481"/>
      <c r="AM94" s="133"/>
      <c r="AN94" s="126"/>
      <c r="AO94" s="126"/>
      <c r="AP94" s="133"/>
      <c r="AQ94" s="133"/>
      <c r="AR94" s="131"/>
      <c r="AS94" s="133"/>
      <c r="AT94" s="133"/>
      <c r="AU94" s="133"/>
      <c r="AV94" s="133"/>
      <c r="AW94" s="133"/>
      <c r="AX94" s="133"/>
      <c r="AY94" s="133"/>
      <c r="AZ94" s="133"/>
      <c r="BA94" s="133"/>
    </row>
    <row r="95" spans="1:53" ht="27.75" customHeight="1" x14ac:dyDescent="0.4">
      <c r="A95" s="435"/>
      <c r="B95" s="462"/>
      <c r="C95" s="170" t="s">
        <v>5</v>
      </c>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463" t="str">
        <f>IFERROR(AN95,"")</f>
        <v/>
      </c>
      <c r="AG95" s="460"/>
      <c r="AH95" s="475"/>
      <c r="AI95" s="459" t="str">
        <f>IFERROR(AO95,"")</f>
        <v/>
      </c>
      <c r="AJ95" s="460"/>
      <c r="AK95" s="482"/>
      <c r="AN95" s="207" t="e">
        <f>ROUND(AG94/AF94,3)</f>
        <v>#DIV/0!</v>
      </c>
      <c r="AO95" s="208" t="e">
        <f>ROUND(AJ94/AI94,3)</f>
        <v>#DIV/0!</v>
      </c>
      <c r="AR95" s="135"/>
    </row>
    <row r="96" spans="1:53" ht="27.75" customHeight="1" x14ac:dyDescent="0.4">
      <c r="A96" s="435"/>
      <c r="B96" s="461" t="str">
        <f>$B$32</f>
        <v>作業員D</v>
      </c>
      <c r="C96" s="132" t="s">
        <v>4</v>
      </c>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193">
        <f>IF(COUNT(D96:AE96)=0,+(COUNTIF(D96:AE96,"作業"))+(COUNTIF(D96:AE96,"休日")),"")</f>
        <v>0</v>
      </c>
      <c r="AG96" s="194">
        <f>IF(+COUNT(D96:AE96)=0,(COUNTIF(D96:AE96,"休日")),"")</f>
        <v>0</v>
      </c>
      <c r="AH96" s="464"/>
      <c r="AI96" s="203">
        <f>IF(COUNT(D97:AE97)=0,+(COUNTIF(D97:AE97,"作業"))+(COUNTIF(D97:AE97,"休日")),"")</f>
        <v>0</v>
      </c>
      <c r="AJ96" s="194">
        <f>IF(COUNT(D97:AE97)=0,(COUNTIF(D97:AE97,"休日")),"")</f>
        <v>0</v>
      </c>
      <c r="AK96" s="464"/>
      <c r="AM96" s="133"/>
      <c r="AN96" s="126"/>
      <c r="AO96" s="126"/>
      <c r="AP96" s="133"/>
      <c r="AQ96" s="133"/>
      <c r="AR96" s="131"/>
      <c r="AS96" s="133"/>
      <c r="AT96" s="133"/>
      <c r="AU96" s="133"/>
      <c r="AV96" s="133"/>
      <c r="AW96" s="133"/>
      <c r="AX96" s="133"/>
      <c r="AY96" s="133"/>
      <c r="AZ96" s="133"/>
      <c r="BA96" s="133"/>
    </row>
    <row r="97" spans="1:53" ht="27.75" customHeight="1" x14ac:dyDescent="0.4">
      <c r="A97" s="435"/>
      <c r="B97" s="462"/>
      <c r="C97" s="170" t="s">
        <v>5</v>
      </c>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463" t="str">
        <f>IFERROR(AN97,"")</f>
        <v/>
      </c>
      <c r="AG97" s="460"/>
      <c r="AH97" s="465"/>
      <c r="AI97" s="459" t="str">
        <f>IFERROR(AO97,"")</f>
        <v/>
      </c>
      <c r="AJ97" s="460"/>
      <c r="AK97" s="465"/>
      <c r="AN97" s="207" t="e">
        <f>ROUND(AG96/AF96,3)</f>
        <v>#DIV/0!</v>
      </c>
      <c r="AO97" s="208" t="e">
        <f>ROUND(AJ96/AI96,3)</f>
        <v>#DIV/0!</v>
      </c>
      <c r="AR97" s="135"/>
    </row>
    <row r="98" spans="1:53" ht="27.75" customHeight="1" x14ac:dyDescent="0.4">
      <c r="A98" s="435"/>
      <c r="B98" s="461" t="str">
        <f>$B$34</f>
        <v>作業員E</v>
      </c>
      <c r="C98" s="132" t="s">
        <v>4</v>
      </c>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193">
        <f>IF(COUNT(D98:AE98)=0,+(COUNTIF(D98:AE98,"作業"))+(COUNTIF(D98:AE98,"休日")),"")</f>
        <v>0</v>
      </c>
      <c r="AG98" s="194">
        <f>IF(+COUNT(D98:AE98)=0,(COUNTIF(D98:AE98,"休日")),"")</f>
        <v>0</v>
      </c>
      <c r="AH98" s="465"/>
      <c r="AI98" s="203">
        <f>IF(COUNT(D99:AE99)=0,+(COUNTIF(D99:AE99,"作業"))+(COUNTIF(D99:AE99,"休日")),"")</f>
        <v>0</v>
      </c>
      <c r="AJ98" s="194">
        <f>IF(COUNT(D99:AE99)=0,(COUNTIF(D99:AE99,"休日")),"")</f>
        <v>0</v>
      </c>
      <c r="AK98" s="465"/>
      <c r="AM98" s="133"/>
      <c r="AN98" s="126"/>
      <c r="AO98" s="126"/>
      <c r="AP98" s="133"/>
      <c r="AQ98" s="133"/>
      <c r="AR98" s="131"/>
      <c r="AS98" s="133"/>
      <c r="AT98" s="133"/>
      <c r="AU98" s="133"/>
      <c r="AV98" s="133"/>
      <c r="AW98" s="133"/>
      <c r="AX98" s="133"/>
      <c r="AY98" s="133"/>
      <c r="AZ98" s="133"/>
      <c r="BA98" s="133"/>
    </row>
    <row r="99" spans="1:53" ht="27.75" customHeight="1" x14ac:dyDescent="0.4">
      <c r="A99" s="435"/>
      <c r="B99" s="462"/>
      <c r="C99" s="170" t="s">
        <v>5</v>
      </c>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463" t="str">
        <f>IFERROR(AN99,"")</f>
        <v/>
      </c>
      <c r="AG99" s="460"/>
      <c r="AH99" s="465"/>
      <c r="AI99" s="459" t="str">
        <f>IFERROR(AO99,"")</f>
        <v/>
      </c>
      <c r="AJ99" s="460"/>
      <c r="AK99" s="465"/>
      <c r="AN99" s="207" t="e">
        <f>ROUND(AG98/AF98,3)</f>
        <v>#DIV/0!</v>
      </c>
      <c r="AO99" s="208" t="e">
        <f>ROUND(AJ98/AI98,3)</f>
        <v>#DIV/0!</v>
      </c>
      <c r="AR99" s="135"/>
    </row>
    <row r="100" spans="1:53" ht="27.75" customHeight="1" x14ac:dyDescent="0.4">
      <c r="A100" s="435"/>
      <c r="B100" s="461" t="str">
        <f>$B$36</f>
        <v>作業員F</v>
      </c>
      <c r="C100" s="132" t="s">
        <v>4</v>
      </c>
      <c r="D100" s="99"/>
      <c r="E100" s="96"/>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193">
        <f>IF(COUNT(D100:AE100)=0,+(COUNTIF(D100:AE100,"作業"))+(COUNTIF(D100:AE100,"休日")),"")</f>
        <v>0</v>
      </c>
      <c r="AG100" s="194">
        <f>IF(+COUNT(D100:AE100)=0,(COUNTIF(D100:AE100,"休日")),"")</f>
        <v>0</v>
      </c>
      <c r="AH100" s="465"/>
      <c r="AI100" s="203">
        <f>IF(COUNT(D101:AE101)=0,+(COUNTIF(D101:AE101,"作業"))+(COUNTIF(D101:AE101,"休日")),"")</f>
        <v>0</v>
      </c>
      <c r="AJ100" s="194">
        <f>IF(COUNT(D101:AE101)=0,(COUNTIF(D101:AE101,"休日")),"")</f>
        <v>0</v>
      </c>
      <c r="AK100" s="465"/>
      <c r="AM100" s="133"/>
      <c r="AN100" s="126"/>
      <c r="AO100" s="126"/>
      <c r="AP100" s="133"/>
      <c r="AQ100" s="133"/>
      <c r="AR100" s="131"/>
      <c r="AS100" s="133"/>
      <c r="AT100" s="133"/>
      <c r="AU100" s="133"/>
      <c r="AV100" s="133"/>
      <c r="AW100" s="133"/>
      <c r="AX100" s="133"/>
      <c r="AY100" s="133"/>
      <c r="AZ100" s="133"/>
      <c r="BA100" s="133"/>
    </row>
    <row r="101" spans="1:53" ht="27.75" customHeight="1" thickBot="1" x14ac:dyDescent="0.45">
      <c r="A101" s="436"/>
      <c r="B101" s="462"/>
      <c r="C101" s="134" t="s">
        <v>5</v>
      </c>
      <c r="D101" s="97"/>
      <c r="E101" s="98"/>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478" t="str">
        <f>IFERROR(AN101,"")</f>
        <v/>
      </c>
      <c r="AG101" s="479"/>
      <c r="AH101" s="466"/>
      <c r="AI101" s="480" t="str">
        <f>IFERROR(AO101,"")</f>
        <v/>
      </c>
      <c r="AJ101" s="479"/>
      <c r="AK101" s="466"/>
      <c r="AN101" s="207" t="e">
        <f>ROUND(AG100/AF100,3)</f>
        <v>#DIV/0!</v>
      </c>
      <c r="AO101" s="208" t="e">
        <f>ROUND(AJ100/AI100,3)</f>
        <v>#DIV/0!</v>
      </c>
      <c r="AR101" s="135"/>
    </row>
    <row r="102" spans="1:53" s="133" customFormat="1" ht="27.75" customHeight="1" thickBot="1" x14ac:dyDescent="0.45">
      <c r="A102" s="434" t="s">
        <v>67</v>
      </c>
      <c r="B102" s="437" t="s">
        <v>0</v>
      </c>
      <c r="C102" s="438"/>
      <c r="D102" s="29">
        <f>IFERROR(VLOOKUP(D382,DAY!$A$2:$E$3000,2,0),0)</f>
        <v>8</v>
      </c>
      <c r="E102" s="29">
        <f>IFERROR(VLOOKUP(E382,DAY!$A$2:$E$3000,2,0),0)</f>
        <v>8</v>
      </c>
      <c r="F102" s="29">
        <f>IFERROR(VLOOKUP(F382,DAY!$A$2:$E$3000,2,0),0)</f>
        <v>8</v>
      </c>
      <c r="G102" s="29">
        <f>IFERROR(VLOOKUP(G382,DAY!$A$2:$E$3000,2,0),0)</f>
        <v>8</v>
      </c>
      <c r="H102" s="29">
        <f>IFERROR(VLOOKUP(H382,DAY!$A$2:$E$3000,2,0),0)</f>
        <v>8</v>
      </c>
      <c r="I102" s="29">
        <f>IFERROR(VLOOKUP(I382,DAY!$A$2:$E$3000,2,0),0)</f>
        <v>8</v>
      </c>
      <c r="J102" s="29">
        <f>IFERROR(VLOOKUP(J382,DAY!$A$2:$E$3000,2,0),0)</f>
        <v>8</v>
      </c>
      <c r="K102" s="29">
        <f>IFERROR(VLOOKUP(K382,DAY!$A$2:$E$3000,2,0),0)</f>
        <v>8</v>
      </c>
      <c r="L102" s="29">
        <f>IFERROR(VLOOKUP(L382,DAY!$A$2:$E$3000,2,0),0)</f>
        <v>8</v>
      </c>
      <c r="M102" s="29">
        <f>IFERROR(VLOOKUP(M382,DAY!$A$2:$E$3000,2,0),0)</f>
        <v>8</v>
      </c>
      <c r="N102" s="29">
        <f>IFERROR(VLOOKUP(N382,DAY!$A$2:$E$3000,2,0),0)</f>
        <v>8</v>
      </c>
      <c r="O102" s="29">
        <f>IFERROR(VLOOKUP(O382,DAY!$A$2:$E$3000,2,0),0)</f>
        <v>8</v>
      </c>
      <c r="P102" s="29">
        <f>IFERROR(VLOOKUP(P382,DAY!$A$2:$E$3000,2,0),0)</f>
        <v>8</v>
      </c>
      <c r="Q102" s="29">
        <f>IFERROR(VLOOKUP(Q382,DAY!$A$2:$E$3000,2,0),0)</f>
        <v>9</v>
      </c>
      <c r="R102" s="29">
        <f>IFERROR(VLOOKUP(R382,DAY!$A$2:$E$3000,2,0),0)</f>
        <v>9</v>
      </c>
      <c r="S102" s="29">
        <f>IFERROR(VLOOKUP(S382,DAY!$A$2:$E$3000,2,0),0)</f>
        <v>9</v>
      </c>
      <c r="T102" s="29">
        <f>IFERROR(VLOOKUP(T382,DAY!$A$2:$E$3000,2,0),0)</f>
        <v>9</v>
      </c>
      <c r="U102" s="29">
        <f>IFERROR(VLOOKUP(U382,DAY!$A$2:$E$3000,2,0),0)</f>
        <v>9</v>
      </c>
      <c r="V102" s="29">
        <f>IFERROR(VLOOKUP(V382,DAY!$A$2:$E$3000,2,0),0)</f>
        <v>9</v>
      </c>
      <c r="W102" s="29">
        <f>IFERROR(VLOOKUP(W382,DAY!$A$2:$E$3000,2,0),0)</f>
        <v>9</v>
      </c>
      <c r="X102" s="29">
        <f>IFERROR(VLOOKUP(X382,DAY!$A$2:$E$3000,2,0),0)</f>
        <v>9</v>
      </c>
      <c r="Y102" s="29">
        <f>IFERROR(VLOOKUP(Y382,DAY!$A$2:$E$3000,2,0),0)</f>
        <v>9</v>
      </c>
      <c r="Z102" s="29">
        <f>IFERROR(VLOOKUP(Z382,DAY!$A$2:$E$3000,2,0),0)</f>
        <v>9</v>
      </c>
      <c r="AA102" s="29">
        <f>IFERROR(VLOOKUP(AA382,DAY!$A$2:$E$3000,2,0),0)</f>
        <v>9</v>
      </c>
      <c r="AB102" s="29">
        <f>IFERROR(VLOOKUP(AB382,DAY!$A$2:$E$3000,2,0),0)</f>
        <v>9</v>
      </c>
      <c r="AC102" s="29">
        <f>IFERROR(VLOOKUP(AC382,DAY!$A$2:$E$3000,2,0),0)</f>
        <v>9</v>
      </c>
      <c r="AD102" s="29">
        <f>IFERROR(VLOOKUP(AD382,DAY!$A$2:$E$3000,2,0),0)</f>
        <v>9</v>
      </c>
      <c r="AE102" s="29">
        <f>IFERROR(VLOOKUP(AE382,DAY!$A$2:$E$3000,2,0),0)</f>
        <v>9</v>
      </c>
      <c r="AF102" s="439" t="s">
        <v>11</v>
      </c>
      <c r="AG102" s="441" t="s">
        <v>12</v>
      </c>
      <c r="AH102" s="486" t="s">
        <v>123</v>
      </c>
      <c r="AI102" s="443" t="s">
        <v>11</v>
      </c>
      <c r="AJ102" s="441" t="s">
        <v>13</v>
      </c>
      <c r="AK102" s="486" t="s">
        <v>123</v>
      </c>
      <c r="AM102" s="106"/>
      <c r="AN102" s="126"/>
      <c r="AO102" s="126"/>
      <c r="AP102" s="106"/>
      <c r="AQ102" s="106"/>
      <c r="AR102" s="138"/>
      <c r="AS102" s="106"/>
      <c r="AT102" s="106"/>
      <c r="AU102" s="106"/>
      <c r="AV102" s="106"/>
      <c r="AW102" s="106"/>
      <c r="AX102" s="106"/>
      <c r="AY102" s="106"/>
      <c r="AZ102" s="106"/>
      <c r="BA102" s="106"/>
    </row>
    <row r="103" spans="1:53" ht="27.75" customHeight="1" x14ac:dyDescent="0.4">
      <c r="A103" s="435"/>
      <c r="B103" s="467" t="s">
        <v>1</v>
      </c>
      <c r="C103" s="468"/>
      <c r="D103" s="32">
        <f>IFERROR(VLOOKUP(D382,DAY!$A$2:$E$3000,3,0),0)</f>
        <v>19</v>
      </c>
      <c r="E103" s="32">
        <f>IFERROR(VLOOKUP(E382,DAY!$A$2:$E$3000,3,0),0)</f>
        <v>20</v>
      </c>
      <c r="F103" s="32">
        <f>IFERROR(VLOOKUP(F382,DAY!$A$2:$E$3000,3,0),0)</f>
        <v>21</v>
      </c>
      <c r="G103" s="32">
        <f>IFERROR(VLOOKUP(G382,DAY!$A$2:$E$3000,3,0),0)</f>
        <v>22</v>
      </c>
      <c r="H103" s="32">
        <f>IFERROR(VLOOKUP(H382,DAY!$A$2:$E$3000,3,0),0)</f>
        <v>23</v>
      </c>
      <c r="I103" s="32">
        <f>IFERROR(VLOOKUP(I382,DAY!$A$2:$E$3000,3,0),0)</f>
        <v>24</v>
      </c>
      <c r="J103" s="32">
        <f>IFERROR(VLOOKUP(J382,DAY!$A$2:$E$3000,3,0),0)</f>
        <v>25</v>
      </c>
      <c r="K103" s="32">
        <f>IFERROR(VLOOKUP(K382,DAY!$A$2:$E$3000,3,0),0)</f>
        <v>26</v>
      </c>
      <c r="L103" s="32">
        <f>IFERROR(VLOOKUP(L382,DAY!$A$2:$E$3000,3,0),0)</f>
        <v>27</v>
      </c>
      <c r="M103" s="32">
        <f>IFERROR(VLOOKUP(M382,DAY!$A$2:$E$3000,3,0),0)</f>
        <v>28</v>
      </c>
      <c r="N103" s="32">
        <f>IFERROR(VLOOKUP(N382,DAY!$A$2:$E$3000,3,0),0)</f>
        <v>29</v>
      </c>
      <c r="O103" s="32">
        <f>IFERROR(VLOOKUP(O382,DAY!$A$2:$E$3000,3,0),0)</f>
        <v>30</v>
      </c>
      <c r="P103" s="32">
        <f>IFERROR(VLOOKUP(P382,DAY!$A$2:$E$3000,3,0),0)</f>
        <v>31</v>
      </c>
      <c r="Q103" s="32">
        <f>IFERROR(VLOOKUP(Q382,DAY!$A$2:$E$3000,3,0),0)</f>
        <v>1</v>
      </c>
      <c r="R103" s="32">
        <f>IFERROR(VLOOKUP(R382,DAY!$A$2:$E$3000,3,0),0)</f>
        <v>2</v>
      </c>
      <c r="S103" s="32">
        <f>IFERROR(VLOOKUP(S382,DAY!$A$2:$E$3000,3,0),0)</f>
        <v>3</v>
      </c>
      <c r="T103" s="32">
        <f>IFERROR(VLOOKUP(T382,DAY!$A$2:$E$3000,3,0),0)</f>
        <v>4</v>
      </c>
      <c r="U103" s="32">
        <f>IFERROR(VLOOKUP(U382,DAY!$A$2:$E$3000,3,0),0)</f>
        <v>5</v>
      </c>
      <c r="V103" s="32">
        <f>IFERROR(VLOOKUP(V382,DAY!$A$2:$E$3000,3,0),0)</f>
        <v>6</v>
      </c>
      <c r="W103" s="32">
        <f>IFERROR(VLOOKUP(W382,DAY!$A$2:$E$3000,3,0),0)</f>
        <v>7</v>
      </c>
      <c r="X103" s="32">
        <f>IFERROR(VLOOKUP(X382,DAY!$A$2:$E$3000,3,0),0)</f>
        <v>8</v>
      </c>
      <c r="Y103" s="32">
        <f>IFERROR(VLOOKUP(Y382,DAY!$A$2:$E$3000,3,0),0)</f>
        <v>9</v>
      </c>
      <c r="Z103" s="32">
        <f>IFERROR(VLOOKUP(Z382,DAY!$A$2:$E$3000,3,0),0)</f>
        <v>10</v>
      </c>
      <c r="AA103" s="32">
        <f>IFERROR(VLOOKUP(AA382,DAY!$A$2:$E$3000,3,0),0)</f>
        <v>11</v>
      </c>
      <c r="AB103" s="32">
        <f>IFERROR(VLOOKUP(AB382,DAY!$A$2:$E$3000,3,0),0)</f>
        <v>12</v>
      </c>
      <c r="AC103" s="32">
        <f>IFERROR(VLOOKUP(AC382,DAY!$A$2:$E$3000,3,0),0)</f>
        <v>13</v>
      </c>
      <c r="AD103" s="32">
        <f>IFERROR(VLOOKUP(AD382,DAY!$A$2:$E$3000,3,0),0)</f>
        <v>14</v>
      </c>
      <c r="AE103" s="32">
        <f>IFERROR(VLOOKUP(AE382,DAY!$A$2:$E$3000,3,0),0)</f>
        <v>15</v>
      </c>
      <c r="AF103" s="440"/>
      <c r="AG103" s="442"/>
      <c r="AH103" s="487"/>
      <c r="AI103" s="444"/>
      <c r="AJ103" s="442"/>
      <c r="AK103" s="487"/>
      <c r="AN103" s="126"/>
      <c r="AO103" s="126"/>
      <c r="AR103" s="127"/>
    </row>
    <row r="104" spans="1:53" ht="27.75" customHeight="1" x14ac:dyDescent="0.4">
      <c r="A104" s="435"/>
      <c r="B104" s="469" t="s">
        <v>2</v>
      </c>
      <c r="C104" s="470"/>
      <c r="D104" s="35" t="str">
        <f>IFERROR(VLOOKUP(D382,DAY!$A$2:$E$3000,4,0),0)</f>
        <v>水</v>
      </c>
      <c r="E104" s="35" t="str">
        <f>IFERROR(VLOOKUP(E382,DAY!$A$2:$E$3000,4,0),0)</f>
        <v>木</v>
      </c>
      <c r="F104" s="35" t="str">
        <f>IFERROR(VLOOKUP(F382,DAY!$A$2:$E$3000,4,0),0)</f>
        <v>金</v>
      </c>
      <c r="G104" s="35" t="str">
        <f>IFERROR(VLOOKUP(G382,DAY!$A$2:$E$3000,4,0),0)</f>
        <v>土</v>
      </c>
      <c r="H104" s="35" t="str">
        <f>IFERROR(VLOOKUP(H382,DAY!$A$2:$E$3000,4,0),0)</f>
        <v>日</v>
      </c>
      <c r="I104" s="35" t="str">
        <f>IFERROR(VLOOKUP(I382,DAY!$A$2:$E$3000,4,0),0)</f>
        <v>月</v>
      </c>
      <c r="J104" s="35" t="str">
        <f>IFERROR(VLOOKUP(J382,DAY!$A$2:$E$3000,4,0),0)</f>
        <v>火</v>
      </c>
      <c r="K104" s="35" t="str">
        <f>IFERROR(VLOOKUP(K382,DAY!$A$2:$E$3000,4,0),0)</f>
        <v>水</v>
      </c>
      <c r="L104" s="35" t="str">
        <f>IFERROR(VLOOKUP(L382,DAY!$A$2:$E$3000,4,0),0)</f>
        <v>木</v>
      </c>
      <c r="M104" s="35" t="str">
        <f>IFERROR(VLOOKUP(M382,DAY!$A$2:$E$3000,4,0),0)</f>
        <v>金</v>
      </c>
      <c r="N104" s="35" t="str">
        <f>IFERROR(VLOOKUP(N382,DAY!$A$2:$E$3000,4,0),0)</f>
        <v>土</v>
      </c>
      <c r="O104" s="35" t="str">
        <f>IFERROR(VLOOKUP(O382,DAY!$A$2:$E$3000,4,0),0)</f>
        <v>日</v>
      </c>
      <c r="P104" s="35" t="str">
        <f>IFERROR(VLOOKUP(P382,DAY!$A$2:$E$3000,4,0),0)</f>
        <v>月</v>
      </c>
      <c r="Q104" s="35" t="str">
        <f>IFERROR(VLOOKUP(Q382,DAY!$A$2:$E$3000,4,0),0)</f>
        <v>火</v>
      </c>
      <c r="R104" s="35" t="str">
        <f>IFERROR(VLOOKUP(R382,DAY!$A$2:$E$3000,4,0),0)</f>
        <v>水</v>
      </c>
      <c r="S104" s="35" t="str">
        <f>IFERROR(VLOOKUP(S382,DAY!$A$2:$E$3000,4,0),0)</f>
        <v>木</v>
      </c>
      <c r="T104" s="35" t="str">
        <f>IFERROR(VLOOKUP(T382,DAY!$A$2:$E$3000,4,0),0)</f>
        <v>金</v>
      </c>
      <c r="U104" s="35" t="str">
        <f>IFERROR(VLOOKUP(U382,DAY!$A$2:$E$3000,4,0),0)</f>
        <v>土</v>
      </c>
      <c r="V104" s="35" t="str">
        <f>IFERROR(VLOOKUP(V382,DAY!$A$2:$E$3000,4,0),0)</f>
        <v>日</v>
      </c>
      <c r="W104" s="35" t="str">
        <f>IFERROR(VLOOKUP(W382,DAY!$A$2:$E$3000,4,0),0)</f>
        <v>月</v>
      </c>
      <c r="X104" s="35" t="str">
        <f>IFERROR(VLOOKUP(X382,DAY!$A$2:$E$3000,4,0),0)</f>
        <v>火</v>
      </c>
      <c r="Y104" s="35" t="str">
        <f>IFERROR(VLOOKUP(Y382,DAY!$A$2:$E$3000,4,0),0)</f>
        <v>水</v>
      </c>
      <c r="Z104" s="35" t="str">
        <f>IFERROR(VLOOKUP(Z382,DAY!$A$2:$E$3000,4,0),0)</f>
        <v>木</v>
      </c>
      <c r="AA104" s="35" t="str">
        <f>IFERROR(VLOOKUP(AA382,DAY!$A$2:$E$3000,4,0),0)</f>
        <v>金</v>
      </c>
      <c r="AB104" s="35" t="str">
        <f>IFERROR(VLOOKUP(AB382,DAY!$A$2:$E$3000,4,0),0)</f>
        <v>土</v>
      </c>
      <c r="AC104" s="35" t="str">
        <f>IFERROR(VLOOKUP(AC382,DAY!$A$2:$E$3000,4,0),0)</f>
        <v>日</v>
      </c>
      <c r="AD104" s="35" t="str">
        <f>IFERROR(VLOOKUP(AD382,DAY!$A$2:$E$3000,4,0),0)</f>
        <v>月</v>
      </c>
      <c r="AE104" s="35" t="str">
        <f>IFERROR(VLOOKUP(AE382,DAY!$A$2:$E$3000,4,0),0)</f>
        <v>火</v>
      </c>
      <c r="AF104" s="440"/>
      <c r="AG104" s="442"/>
      <c r="AH104" s="206" t="str">
        <f>IF($AF$6="",$AN$4,$AN$7)</f>
        <v/>
      </c>
      <c r="AI104" s="444"/>
      <c r="AJ104" s="442"/>
      <c r="AK104" s="205" t="str">
        <f>IF($AF$6="",$AN$4,$AN$7)</f>
        <v/>
      </c>
      <c r="AN104" s="126"/>
      <c r="AO104" s="126"/>
      <c r="AR104" s="130"/>
    </row>
    <row r="105" spans="1:53" ht="88.5" customHeight="1" x14ac:dyDescent="0.4">
      <c r="A105" s="435"/>
      <c r="B105" s="471" t="s">
        <v>3</v>
      </c>
      <c r="C105" s="472"/>
      <c r="D105" s="36" t="str">
        <f>IFERROR(VLOOKUP(D382,DAY!$A$2:$E$3000,5,0),0)</f>
        <v/>
      </c>
      <c r="E105" s="36" t="str">
        <f>IFERROR(VLOOKUP(E382,DAY!$A$2:$E$3000,5,0),0)</f>
        <v/>
      </c>
      <c r="F105" s="36" t="str">
        <f>IFERROR(VLOOKUP(F382,DAY!$A$2:$E$3000,5,0),0)</f>
        <v/>
      </c>
      <c r="G105" s="36" t="str">
        <f>IFERROR(VLOOKUP(G382,DAY!$A$2:$E$3000,5,0),0)</f>
        <v/>
      </c>
      <c r="H105" s="36" t="str">
        <f>IFERROR(VLOOKUP(H382,DAY!$A$2:$E$3000,5,0),0)</f>
        <v/>
      </c>
      <c r="I105" s="36" t="str">
        <f>IFERROR(VLOOKUP(I382,DAY!$A$2:$E$3000,5,0),0)</f>
        <v/>
      </c>
      <c r="J105" s="36" t="str">
        <f>IFERROR(VLOOKUP(J382,DAY!$A$2:$E$3000,5,0),0)</f>
        <v/>
      </c>
      <c r="K105" s="36" t="str">
        <f>IFERROR(VLOOKUP(K382,DAY!$A$2:$E$3000,5,0),0)</f>
        <v/>
      </c>
      <c r="L105" s="36" t="str">
        <f>IFERROR(VLOOKUP(L382,DAY!$A$2:$E$3000,5,0),0)</f>
        <v/>
      </c>
      <c r="M105" s="36" t="str">
        <f>IFERROR(VLOOKUP(M382,DAY!$A$2:$E$3000,5,0),0)</f>
        <v/>
      </c>
      <c r="N105" s="36" t="str">
        <f>IFERROR(VLOOKUP(N382,DAY!$A$2:$E$3000,5,0),0)</f>
        <v/>
      </c>
      <c r="O105" s="36" t="str">
        <f>IFERROR(VLOOKUP(O382,DAY!$A$2:$E$3000,5,0),0)</f>
        <v/>
      </c>
      <c r="P105" s="36" t="str">
        <f>IFERROR(VLOOKUP(P382,DAY!$A$2:$E$3000,5,0),0)</f>
        <v/>
      </c>
      <c r="Q105" s="36" t="str">
        <f>IFERROR(VLOOKUP(Q382,DAY!$A$2:$E$3000,5,0),0)</f>
        <v/>
      </c>
      <c r="R105" s="36" t="str">
        <f>IFERROR(VLOOKUP(R382,DAY!$A$2:$E$3000,5,0),0)</f>
        <v/>
      </c>
      <c r="S105" s="36" t="str">
        <f>IFERROR(VLOOKUP(S382,DAY!$A$2:$E$3000,5,0),0)</f>
        <v/>
      </c>
      <c r="T105" s="36" t="str">
        <f>IFERROR(VLOOKUP(T382,DAY!$A$2:$E$3000,5,0),0)</f>
        <v/>
      </c>
      <c r="U105" s="36" t="str">
        <f>IFERROR(VLOOKUP(U382,DAY!$A$2:$E$3000,5,0),0)</f>
        <v/>
      </c>
      <c r="V105" s="36" t="str">
        <f>IFERROR(VLOOKUP(V382,DAY!$A$2:$E$3000,5,0),0)</f>
        <v/>
      </c>
      <c r="W105" s="36" t="str">
        <f>IFERROR(VLOOKUP(W382,DAY!$A$2:$E$3000,5,0),0)</f>
        <v/>
      </c>
      <c r="X105" s="36" t="str">
        <f>IFERROR(VLOOKUP(X382,DAY!$A$2:$E$3000,5,0),0)</f>
        <v/>
      </c>
      <c r="Y105" s="36" t="str">
        <f>IFERROR(VLOOKUP(Y382,DAY!$A$2:$E$3000,5,0),0)</f>
        <v/>
      </c>
      <c r="Z105" s="36" t="str">
        <f>IFERROR(VLOOKUP(Z382,DAY!$A$2:$E$3000,5,0),0)</f>
        <v/>
      </c>
      <c r="AA105" s="36" t="str">
        <f>IFERROR(VLOOKUP(AA382,DAY!$A$2:$E$3000,5,0),0)</f>
        <v/>
      </c>
      <c r="AB105" s="36" t="str">
        <f>IFERROR(VLOOKUP(AB382,DAY!$A$2:$E$3000,5,0),0)</f>
        <v/>
      </c>
      <c r="AC105" s="36" t="str">
        <f>IFERROR(VLOOKUP(AC382,DAY!$A$2:$E$3000,5,0),0)</f>
        <v/>
      </c>
      <c r="AD105" s="36" t="str">
        <f>IFERROR(VLOOKUP(AD382,DAY!$A$2:$E$3000,5,0),0)</f>
        <v/>
      </c>
      <c r="AE105" s="36" t="str">
        <f>IFERROR(VLOOKUP(AE382,DAY!$A$2:$E$3000,5,0),0)</f>
        <v/>
      </c>
      <c r="AF105" s="440"/>
      <c r="AG105" s="442"/>
      <c r="AH105" s="197" t="s">
        <v>124</v>
      </c>
      <c r="AI105" s="444"/>
      <c r="AJ105" s="442"/>
      <c r="AK105" s="197" t="s">
        <v>124</v>
      </c>
      <c r="AN105" s="126"/>
      <c r="AO105" s="137"/>
      <c r="AR105" s="130"/>
    </row>
    <row r="106" spans="1:53" ht="27.75" customHeight="1" x14ac:dyDescent="0.4">
      <c r="A106" s="435"/>
      <c r="B106" s="461" t="str">
        <f>$B$26</f>
        <v>作業員A</v>
      </c>
      <c r="C106" s="132" t="s">
        <v>4</v>
      </c>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193">
        <f>IF(COUNT(D106:AE106)=0,+(COUNTIF(D106:AE106,"作業"))+(COUNTIF(D106:AE106,"休日")),"")</f>
        <v>0</v>
      </c>
      <c r="AG106" s="194">
        <f>IF(+COUNT(D106:AE106)=0,(COUNTIF(D106:AE106,"休日")),"")</f>
        <v>0</v>
      </c>
      <c r="AH106" s="473" t="str">
        <f>IFERROR(ROUND(AVERAGE(AF107,AF109,AF111,AF113,AF115,AF117),3),"")</f>
        <v/>
      </c>
      <c r="AI106" s="203">
        <f>IF(COUNT(D107:AE107)=0,+(COUNTIF(D107:AE107,"作業"))+(COUNTIF(D107:AE107,"休日")),"")</f>
        <v>0</v>
      </c>
      <c r="AJ106" s="194">
        <f>IF(COUNT(D107:AE107)=0,(COUNTIF(D107:AE107,"休日")),"")</f>
        <v>0</v>
      </c>
      <c r="AK106" s="473" t="str">
        <f>IFERROR(ROUND(AVERAGE(AI107,AI109,AI111,AI113,AI115,AI117),3),"")</f>
        <v/>
      </c>
      <c r="AM106" s="133"/>
      <c r="AN106" s="126"/>
      <c r="AO106" s="126"/>
      <c r="AP106" s="133"/>
      <c r="AQ106" s="133"/>
      <c r="AR106" s="131"/>
      <c r="AS106" s="133"/>
      <c r="AT106" s="133"/>
      <c r="AU106" s="133"/>
      <c r="AV106" s="133"/>
      <c r="AW106" s="133"/>
      <c r="AX106" s="133"/>
      <c r="AY106" s="133"/>
      <c r="AZ106" s="133"/>
      <c r="BA106" s="133"/>
    </row>
    <row r="107" spans="1:53" ht="27.75" customHeight="1" x14ac:dyDescent="0.4">
      <c r="A107" s="435"/>
      <c r="B107" s="462"/>
      <c r="C107" s="170" t="s">
        <v>5</v>
      </c>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463" t="str">
        <f>IFERROR(AN107,"")</f>
        <v/>
      </c>
      <c r="AG107" s="460"/>
      <c r="AH107" s="474"/>
      <c r="AI107" s="459" t="str">
        <f>IFERROR(AO107,"")</f>
        <v/>
      </c>
      <c r="AJ107" s="460"/>
      <c r="AK107" s="481"/>
      <c r="AN107" s="207" t="e">
        <f>ROUND(AG106/AF106,3)</f>
        <v>#DIV/0!</v>
      </c>
      <c r="AO107" s="208" t="e">
        <f>ROUND(AJ106/AI106,3)</f>
        <v>#DIV/0!</v>
      </c>
      <c r="AR107" s="135"/>
    </row>
    <row r="108" spans="1:53" ht="27.75" customHeight="1" x14ac:dyDescent="0.4">
      <c r="A108" s="435"/>
      <c r="B108" s="461" t="str">
        <f>$B$28</f>
        <v>作業員B</v>
      </c>
      <c r="C108" s="132" t="s">
        <v>4</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193">
        <f>IF(COUNT(D108:AE108)=0,+(COUNTIF(D108:AE108,"作業"))+(COUNTIF(D108:AE108,"休日")),"")</f>
        <v>0</v>
      </c>
      <c r="AG108" s="194">
        <f>IF(+COUNT(D108:AE108)=0,(COUNTIF(D108:AE108,"休日")),"")</f>
        <v>0</v>
      </c>
      <c r="AH108" s="474"/>
      <c r="AI108" s="203">
        <f>IF(COUNT(D109:AE109)=0,+(COUNTIF(D109:AE109,"作業"))+(COUNTIF(D109:AE109,"休日")),"")</f>
        <v>0</v>
      </c>
      <c r="AJ108" s="194">
        <f>IF(COUNT(D109:AE109)=0,(COUNTIF(D109:AE109,"休日")),"")</f>
        <v>0</v>
      </c>
      <c r="AK108" s="481"/>
      <c r="AM108" s="133"/>
      <c r="AN108" s="126"/>
      <c r="AO108" s="126"/>
      <c r="AP108" s="133"/>
      <c r="AQ108" s="133"/>
      <c r="AR108" s="131"/>
      <c r="AS108" s="133"/>
      <c r="AT108" s="133"/>
      <c r="AU108" s="133"/>
      <c r="AV108" s="133"/>
      <c r="AW108" s="133"/>
      <c r="AX108" s="133"/>
      <c r="AY108" s="133"/>
      <c r="AZ108" s="133"/>
      <c r="BA108" s="133"/>
    </row>
    <row r="109" spans="1:53" ht="27.75" customHeight="1" x14ac:dyDescent="0.4">
      <c r="A109" s="435"/>
      <c r="B109" s="462"/>
      <c r="C109" s="170" t="s">
        <v>5</v>
      </c>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463" t="str">
        <f>IFERROR(AN109,"")</f>
        <v/>
      </c>
      <c r="AG109" s="460"/>
      <c r="AH109" s="474"/>
      <c r="AI109" s="459" t="str">
        <f>IFERROR(AO109,"")</f>
        <v/>
      </c>
      <c r="AJ109" s="460"/>
      <c r="AK109" s="481"/>
      <c r="AN109" s="207" t="e">
        <f>ROUND(AG108/AF108,3)</f>
        <v>#DIV/0!</v>
      </c>
      <c r="AO109" s="208" t="e">
        <f>ROUND(AJ108/AI108,3)</f>
        <v>#DIV/0!</v>
      </c>
      <c r="AR109" s="135"/>
    </row>
    <row r="110" spans="1:53" ht="27.75" customHeight="1" x14ac:dyDescent="0.4">
      <c r="A110" s="435"/>
      <c r="B110" s="461" t="str">
        <f>$B$30</f>
        <v>作業員C</v>
      </c>
      <c r="C110" s="132" t="s">
        <v>4</v>
      </c>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193">
        <f>IF(COUNT(D110:AE110)=0,+(COUNTIF(D110:AE110,"作業"))+(COUNTIF(D110:AE110,"休日")),"")</f>
        <v>0</v>
      </c>
      <c r="AG110" s="194">
        <f>IF(+COUNT(D110:AE110)=0,(COUNTIF(D110:AE110,"休日")),"")</f>
        <v>0</v>
      </c>
      <c r="AH110" s="474"/>
      <c r="AI110" s="203">
        <f>IF(COUNT(D111:AE111)=0,+(COUNTIF(D111:AE111,"作業"))+(COUNTIF(D111:AE111,"休日")),"")</f>
        <v>0</v>
      </c>
      <c r="AJ110" s="194">
        <f>IF(COUNT(D111:AE111)=0,(COUNTIF(D111:AE111,"休日")),"")</f>
        <v>0</v>
      </c>
      <c r="AK110" s="481"/>
      <c r="AM110" s="133"/>
      <c r="AN110" s="126"/>
      <c r="AO110" s="126"/>
      <c r="AP110" s="133"/>
      <c r="AQ110" s="133"/>
      <c r="AR110" s="131"/>
      <c r="AS110" s="133"/>
      <c r="AT110" s="133"/>
      <c r="AU110" s="133"/>
      <c r="AV110" s="133"/>
      <c r="AW110" s="133"/>
      <c r="AX110" s="133"/>
      <c r="AY110" s="133"/>
      <c r="AZ110" s="133"/>
      <c r="BA110" s="133"/>
    </row>
    <row r="111" spans="1:53" ht="27.75" customHeight="1" x14ac:dyDescent="0.4">
      <c r="A111" s="435"/>
      <c r="B111" s="462"/>
      <c r="C111" s="170" t="s">
        <v>5</v>
      </c>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463" t="str">
        <f>IFERROR(AN111,"")</f>
        <v/>
      </c>
      <c r="AG111" s="460"/>
      <c r="AH111" s="475"/>
      <c r="AI111" s="459" t="str">
        <f>IFERROR(AO111,"")</f>
        <v/>
      </c>
      <c r="AJ111" s="460"/>
      <c r="AK111" s="482"/>
      <c r="AN111" s="207" t="e">
        <f>ROUND(AG110/AF110,3)</f>
        <v>#DIV/0!</v>
      </c>
      <c r="AO111" s="208" t="e">
        <f>ROUND(AJ110/AI110,3)</f>
        <v>#DIV/0!</v>
      </c>
      <c r="AR111" s="135"/>
    </row>
    <row r="112" spans="1:53" ht="27.75" customHeight="1" x14ac:dyDescent="0.4">
      <c r="A112" s="435"/>
      <c r="B112" s="461" t="str">
        <f>$B$32</f>
        <v>作業員D</v>
      </c>
      <c r="C112" s="132" t="s">
        <v>4</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193">
        <f>IF(COUNT(D112:AE112)=0,+(COUNTIF(D112:AE112,"作業"))+(COUNTIF(D112:AE112,"休日")),"")</f>
        <v>0</v>
      </c>
      <c r="AG112" s="194">
        <f>IF(+COUNT(D112:AE112)=0,(COUNTIF(D112:AE112,"休日")),"")</f>
        <v>0</v>
      </c>
      <c r="AH112" s="464"/>
      <c r="AI112" s="203">
        <f>IF(COUNT(D113:AE113)=0,+(COUNTIF(D113:AE113,"作業"))+(COUNTIF(D113:AE113,"休日")),"")</f>
        <v>0</v>
      </c>
      <c r="AJ112" s="194">
        <f>IF(COUNT(D113:AE113)=0,(COUNTIF(D113:AE113,"休日")),"")</f>
        <v>0</v>
      </c>
      <c r="AK112" s="464"/>
      <c r="AM112" s="133"/>
      <c r="AN112" s="126"/>
      <c r="AO112" s="126"/>
      <c r="AP112" s="133"/>
      <c r="AQ112" s="133"/>
      <c r="AR112" s="131"/>
      <c r="AS112" s="133"/>
      <c r="AT112" s="133"/>
      <c r="AU112" s="133"/>
      <c r="AV112" s="133"/>
      <c r="AW112" s="133"/>
      <c r="AX112" s="133"/>
      <c r="AY112" s="133"/>
      <c r="AZ112" s="133"/>
      <c r="BA112" s="133"/>
    </row>
    <row r="113" spans="1:53" ht="27.75" customHeight="1" x14ac:dyDescent="0.4">
      <c r="A113" s="435"/>
      <c r="B113" s="462"/>
      <c r="C113" s="170" t="s">
        <v>5</v>
      </c>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463" t="str">
        <f>IFERROR(AN113,"")</f>
        <v/>
      </c>
      <c r="AG113" s="460"/>
      <c r="AH113" s="465"/>
      <c r="AI113" s="459" t="str">
        <f>IFERROR(AO113,"")</f>
        <v/>
      </c>
      <c r="AJ113" s="460"/>
      <c r="AK113" s="465"/>
      <c r="AN113" s="207" t="e">
        <f>ROUND(AG112/AF112,3)</f>
        <v>#DIV/0!</v>
      </c>
      <c r="AO113" s="208" t="e">
        <f>ROUND(AJ112/AI112,3)</f>
        <v>#DIV/0!</v>
      </c>
      <c r="AR113" s="135"/>
    </row>
    <row r="114" spans="1:53" ht="27.75" customHeight="1" x14ac:dyDescent="0.4">
      <c r="A114" s="435"/>
      <c r="B114" s="461" t="str">
        <f>$B$34</f>
        <v>作業員E</v>
      </c>
      <c r="C114" s="132" t="s">
        <v>4</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193">
        <f>IF(COUNT(D114:AE114)=0,+(COUNTIF(D114:AE114,"作業"))+(COUNTIF(D114:AE114,"休日")),"")</f>
        <v>0</v>
      </c>
      <c r="AG114" s="194">
        <f>IF(+COUNT(D114:AE114)=0,(COUNTIF(D114:AE114,"休日")),"")</f>
        <v>0</v>
      </c>
      <c r="AH114" s="465"/>
      <c r="AI114" s="203">
        <f>IF(COUNT(D115:AE115)=0,+(COUNTIF(D115:AE115,"作業"))+(COUNTIF(D115:AE115,"休日")),"")</f>
        <v>0</v>
      </c>
      <c r="AJ114" s="194">
        <f>IF(COUNT(D115:AE115)=0,(COUNTIF(D115:AE115,"休日")),"")</f>
        <v>0</v>
      </c>
      <c r="AK114" s="465"/>
      <c r="AM114" s="133"/>
      <c r="AN114" s="126"/>
      <c r="AO114" s="126"/>
      <c r="AP114" s="133"/>
      <c r="AQ114" s="133"/>
      <c r="AR114" s="131"/>
      <c r="AS114" s="133"/>
      <c r="AT114" s="133"/>
      <c r="AU114" s="133"/>
      <c r="AV114" s="133"/>
      <c r="AW114" s="133"/>
      <c r="AX114" s="133"/>
      <c r="AY114" s="133"/>
      <c r="AZ114" s="133"/>
      <c r="BA114" s="133"/>
    </row>
    <row r="115" spans="1:53" ht="27.75" customHeight="1" x14ac:dyDescent="0.4">
      <c r="A115" s="435"/>
      <c r="B115" s="462"/>
      <c r="C115" s="170" t="s">
        <v>5</v>
      </c>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463" t="str">
        <f>IFERROR(AN115,"")</f>
        <v/>
      </c>
      <c r="AG115" s="460"/>
      <c r="AH115" s="465"/>
      <c r="AI115" s="459" t="str">
        <f>IFERROR(AO115,"")</f>
        <v/>
      </c>
      <c r="AJ115" s="460"/>
      <c r="AK115" s="465"/>
      <c r="AN115" s="207" t="e">
        <f>ROUND(AG114/AF114,3)</f>
        <v>#DIV/0!</v>
      </c>
      <c r="AO115" s="208" t="e">
        <f>ROUND(AJ114/AI114,3)</f>
        <v>#DIV/0!</v>
      </c>
      <c r="AR115" s="135"/>
    </row>
    <row r="116" spans="1:53" ht="27.75" customHeight="1" x14ac:dyDescent="0.4">
      <c r="A116" s="435"/>
      <c r="B116" s="461" t="str">
        <f>$B$36</f>
        <v>作業員F</v>
      </c>
      <c r="C116" s="132" t="s">
        <v>4</v>
      </c>
      <c r="D116" s="99"/>
      <c r="E116" s="96"/>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193">
        <f>IF(COUNT(D116:AE116)=0,+(COUNTIF(D116:AE116,"作業"))+(COUNTIF(D116:AE116,"休日")),"")</f>
        <v>0</v>
      </c>
      <c r="AG116" s="194">
        <f>IF(+COUNT(D116:AE116)=0,(COUNTIF(D116:AE116,"休日")),"")</f>
        <v>0</v>
      </c>
      <c r="AH116" s="465"/>
      <c r="AI116" s="203">
        <f>IF(COUNT(D117:AE117)=0,+(COUNTIF(D117:AE117,"作業"))+(COUNTIF(D117:AE117,"休日")),"")</f>
        <v>0</v>
      </c>
      <c r="AJ116" s="194">
        <f>IF(COUNT(D117:AE117)=0,(COUNTIF(D117:AE117,"休日")),"")</f>
        <v>0</v>
      </c>
      <c r="AK116" s="465"/>
      <c r="AM116" s="133"/>
      <c r="AN116" s="126"/>
      <c r="AO116" s="126"/>
      <c r="AR116" s="131"/>
    </row>
    <row r="117" spans="1:53" ht="27.75" customHeight="1" thickBot="1" x14ac:dyDescent="0.45">
      <c r="A117" s="436"/>
      <c r="B117" s="462"/>
      <c r="C117" s="134" t="s">
        <v>5</v>
      </c>
      <c r="D117" s="97"/>
      <c r="E117" s="104"/>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478" t="str">
        <f>IFERROR(AN117,"")</f>
        <v/>
      </c>
      <c r="AG117" s="479"/>
      <c r="AH117" s="466"/>
      <c r="AI117" s="480" t="str">
        <f>IFERROR(AO117,"")</f>
        <v/>
      </c>
      <c r="AJ117" s="479"/>
      <c r="AK117" s="466"/>
      <c r="AN117" s="207" t="e">
        <f>ROUND(AG116/AF116,3)</f>
        <v>#DIV/0!</v>
      </c>
      <c r="AO117" s="208" t="e">
        <f>ROUND(AJ116/AI116,3)</f>
        <v>#DIV/0!</v>
      </c>
      <c r="AR117" s="135"/>
    </row>
    <row r="118" spans="1:53" ht="27.75" customHeight="1" thickBot="1" x14ac:dyDescent="0.45">
      <c r="A118" s="434" t="s">
        <v>68</v>
      </c>
      <c r="B118" s="437" t="s">
        <v>0</v>
      </c>
      <c r="C118" s="438"/>
      <c r="D118" s="44">
        <f>IFERROR(VLOOKUP(D383,DAY!$A$2:$E$3000,2,0),0)</f>
        <v>9</v>
      </c>
      <c r="E118" s="195">
        <f>IFERROR(VLOOKUP(E383,DAY!$A$2:$E$3000,2,0),0)</f>
        <v>9</v>
      </c>
      <c r="F118" s="44">
        <f>IFERROR(VLOOKUP(F383,DAY!$A$2:$E$3000,2,0),0)</f>
        <v>9</v>
      </c>
      <c r="G118" s="44">
        <f>IFERROR(VLOOKUP(G383,DAY!$A$2:$E$3000,2,0),0)</f>
        <v>9</v>
      </c>
      <c r="H118" s="44">
        <f>IFERROR(VLOOKUP(H383,DAY!$A$2:$E$3000,2,0),0)</f>
        <v>9</v>
      </c>
      <c r="I118" s="44">
        <f>IFERROR(VLOOKUP(I383,DAY!$A$2:$E$3000,2,0),0)</f>
        <v>9</v>
      </c>
      <c r="J118" s="44">
        <f>IFERROR(VLOOKUP(J383,DAY!$A$2:$E$3000,2,0),0)</f>
        <v>9</v>
      </c>
      <c r="K118" s="44">
        <f>IFERROR(VLOOKUP(K383,DAY!$A$2:$E$3000,2,0),0)</f>
        <v>9</v>
      </c>
      <c r="L118" s="44">
        <f>IFERROR(VLOOKUP(L383,DAY!$A$2:$E$3000,2,0),0)</f>
        <v>9</v>
      </c>
      <c r="M118" s="44">
        <f>IFERROR(VLOOKUP(M383,DAY!$A$2:$E$3000,2,0),0)</f>
        <v>9</v>
      </c>
      <c r="N118" s="44">
        <f>IFERROR(VLOOKUP(N383,DAY!$A$2:$E$3000,2,0),0)</f>
        <v>9</v>
      </c>
      <c r="O118" s="44">
        <f>IFERROR(VLOOKUP(O383,DAY!$A$2:$E$3000,2,0),0)</f>
        <v>9</v>
      </c>
      <c r="P118" s="44">
        <f>IFERROR(VLOOKUP(P383,DAY!$A$2:$E$3000,2,0),0)</f>
        <v>9</v>
      </c>
      <c r="Q118" s="44">
        <f>IFERROR(VLOOKUP(Q383,DAY!$A$2:$E$3000,2,0),0)</f>
        <v>9</v>
      </c>
      <c r="R118" s="44">
        <f>IFERROR(VLOOKUP(R383,DAY!$A$2:$E$3000,2,0),0)</f>
        <v>9</v>
      </c>
      <c r="S118" s="44">
        <f>IFERROR(VLOOKUP(S383,DAY!$A$2:$E$3000,2,0),0)</f>
        <v>10</v>
      </c>
      <c r="T118" s="44">
        <f>IFERROR(VLOOKUP(T383,DAY!$A$2:$E$3000,2,0),0)</f>
        <v>10</v>
      </c>
      <c r="U118" s="44">
        <f>IFERROR(VLOOKUP(U383,DAY!$A$2:$E$3000,2,0),0)</f>
        <v>10</v>
      </c>
      <c r="V118" s="44">
        <f>IFERROR(VLOOKUP(V383,DAY!$A$2:$E$3000,2,0),0)</f>
        <v>10</v>
      </c>
      <c r="W118" s="44">
        <f>IFERROR(VLOOKUP(W383,DAY!$A$2:$E$3000,2,0),0)</f>
        <v>10</v>
      </c>
      <c r="X118" s="44">
        <f>IFERROR(VLOOKUP(X383,DAY!$A$2:$E$3000,2,0),0)</f>
        <v>10</v>
      </c>
      <c r="Y118" s="44">
        <f>IFERROR(VLOOKUP(Y383,DAY!$A$2:$E$3000,2,0),0)</f>
        <v>10</v>
      </c>
      <c r="Z118" s="44">
        <f>IFERROR(VLOOKUP(Z383,DAY!$A$2:$E$3000,2,0),0)</f>
        <v>10</v>
      </c>
      <c r="AA118" s="44">
        <f>IFERROR(VLOOKUP(AA383,DAY!$A$2:$E$3000,2,0),0)</f>
        <v>10</v>
      </c>
      <c r="AB118" s="44">
        <f>IFERROR(VLOOKUP(AB383,DAY!$A$2:$E$3000,2,0),0)</f>
        <v>10</v>
      </c>
      <c r="AC118" s="44">
        <f>IFERROR(VLOOKUP(AC383,DAY!$A$2:$E$3000,2,0),0)</f>
        <v>10</v>
      </c>
      <c r="AD118" s="44">
        <f>IFERROR(VLOOKUP(AD383,DAY!$A$2:$E$3000,2,0),0)</f>
        <v>10</v>
      </c>
      <c r="AE118" s="44">
        <f>IFERROR(VLOOKUP(AE383,DAY!$A$2:$E$3000,2,0),0)</f>
        <v>10</v>
      </c>
      <c r="AF118" s="439" t="s">
        <v>11</v>
      </c>
      <c r="AG118" s="441" t="s">
        <v>12</v>
      </c>
      <c r="AH118" s="486" t="s">
        <v>123</v>
      </c>
      <c r="AI118" s="443" t="s">
        <v>11</v>
      </c>
      <c r="AJ118" s="441" t="s">
        <v>13</v>
      </c>
      <c r="AK118" s="486" t="s">
        <v>123</v>
      </c>
      <c r="AL118" s="133"/>
      <c r="AN118" s="126"/>
      <c r="AO118" s="126"/>
      <c r="AR118" s="136"/>
    </row>
    <row r="119" spans="1:53" ht="27.75" customHeight="1" x14ac:dyDescent="0.4">
      <c r="A119" s="435"/>
      <c r="B119" s="467" t="s">
        <v>1</v>
      </c>
      <c r="C119" s="468"/>
      <c r="D119" s="32">
        <f>IFERROR(VLOOKUP(D383,DAY!$A$2:$E$3000,3,0),0)</f>
        <v>16</v>
      </c>
      <c r="E119" s="32">
        <f>IFERROR(VLOOKUP(E383,DAY!$A$2:$E$3000,3,0),0)</f>
        <v>17</v>
      </c>
      <c r="F119" s="32">
        <f>IFERROR(VLOOKUP(F383,DAY!$A$2:$E$3000,3,0),0)</f>
        <v>18</v>
      </c>
      <c r="G119" s="32">
        <f>IFERROR(VLOOKUP(G383,DAY!$A$2:$E$3000,3,0),0)</f>
        <v>19</v>
      </c>
      <c r="H119" s="32">
        <f>IFERROR(VLOOKUP(H383,DAY!$A$2:$E$3000,3,0),0)</f>
        <v>20</v>
      </c>
      <c r="I119" s="32">
        <f>IFERROR(VLOOKUP(I383,DAY!$A$2:$E$3000,3,0),0)</f>
        <v>21</v>
      </c>
      <c r="J119" s="32">
        <f>IFERROR(VLOOKUP(J383,DAY!$A$2:$E$3000,3,0),0)</f>
        <v>22</v>
      </c>
      <c r="K119" s="32">
        <f>IFERROR(VLOOKUP(K383,DAY!$A$2:$E$3000,3,0),0)</f>
        <v>23</v>
      </c>
      <c r="L119" s="32">
        <f>IFERROR(VLOOKUP(L383,DAY!$A$2:$E$3000,3,0),0)</f>
        <v>24</v>
      </c>
      <c r="M119" s="32">
        <f>IFERROR(VLOOKUP(M383,DAY!$A$2:$E$3000,3,0),0)</f>
        <v>25</v>
      </c>
      <c r="N119" s="32">
        <f>IFERROR(VLOOKUP(N383,DAY!$A$2:$E$3000,3,0),0)</f>
        <v>26</v>
      </c>
      <c r="O119" s="32">
        <f>IFERROR(VLOOKUP(O383,DAY!$A$2:$E$3000,3,0),0)</f>
        <v>27</v>
      </c>
      <c r="P119" s="32">
        <f>IFERROR(VLOOKUP(P383,DAY!$A$2:$E$3000,3,0),0)</f>
        <v>28</v>
      </c>
      <c r="Q119" s="32">
        <f>IFERROR(VLOOKUP(Q383,DAY!$A$2:$E$3000,3,0),0)</f>
        <v>29</v>
      </c>
      <c r="R119" s="32">
        <f>IFERROR(VLOOKUP(R383,DAY!$A$2:$E$3000,3,0),0)</f>
        <v>30</v>
      </c>
      <c r="S119" s="32">
        <f>IFERROR(VLOOKUP(S383,DAY!$A$2:$E$3000,3,0),0)</f>
        <v>1</v>
      </c>
      <c r="T119" s="32">
        <f>IFERROR(VLOOKUP(T383,DAY!$A$2:$E$3000,3,0),0)</f>
        <v>2</v>
      </c>
      <c r="U119" s="32">
        <f>IFERROR(VLOOKUP(U383,DAY!$A$2:$E$3000,3,0),0)</f>
        <v>3</v>
      </c>
      <c r="V119" s="32">
        <f>IFERROR(VLOOKUP(V383,DAY!$A$2:$E$3000,3,0),0)</f>
        <v>4</v>
      </c>
      <c r="W119" s="32">
        <f>IFERROR(VLOOKUP(W383,DAY!$A$2:$E$3000,3,0),0)</f>
        <v>5</v>
      </c>
      <c r="X119" s="32">
        <f>IFERROR(VLOOKUP(X383,DAY!$A$2:$E$3000,3,0),0)</f>
        <v>6</v>
      </c>
      <c r="Y119" s="32">
        <f>IFERROR(VLOOKUP(Y383,DAY!$A$2:$E$3000,3,0),0)</f>
        <v>7</v>
      </c>
      <c r="Z119" s="32">
        <f>IFERROR(VLOOKUP(Z383,DAY!$A$2:$E$3000,3,0),0)</f>
        <v>8</v>
      </c>
      <c r="AA119" s="32">
        <f>IFERROR(VLOOKUP(AA383,DAY!$A$2:$E$3000,3,0),0)</f>
        <v>9</v>
      </c>
      <c r="AB119" s="32">
        <f>IFERROR(VLOOKUP(AB383,DAY!$A$2:$E$3000,3,0),0)</f>
        <v>10</v>
      </c>
      <c r="AC119" s="32">
        <f>IFERROR(VLOOKUP(AC383,DAY!$A$2:$E$3000,3,0),0)</f>
        <v>11</v>
      </c>
      <c r="AD119" s="32">
        <f>IFERROR(VLOOKUP(AD383,DAY!$A$2:$E$3000,3,0),0)</f>
        <v>12</v>
      </c>
      <c r="AE119" s="32">
        <f>IFERROR(VLOOKUP(AE383,DAY!$A$2:$E$3000,3,0),0)</f>
        <v>13</v>
      </c>
      <c r="AF119" s="440"/>
      <c r="AG119" s="442"/>
      <c r="AH119" s="487"/>
      <c r="AI119" s="444"/>
      <c r="AJ119" s="442"/>
      <c r="AK119" s="487"/>
      <c r="AN119" s="126"/>
      <c r="AO119" s="126"/>
      <c r="AR119" s="128"/>
    </row>
    <row r="120" spans="1:53" ht="27.75" customHeight="1" x14ac:dyDescent="0.4">
      <c r="A120" s="435"/>
      <c r="B120" s="469" t="s">
        <v>2</v>
      </c>
      <c r="C120" s="470"/>
      <c r="D120" s="35" t="str">
        <f>IFERROR(VLOOKUP(D383,DAY!$A$2:$E$3000,4,0),0)</f>
        <v>水</v>
      </c>
      <c r="E120" s="35" t="str">
        <f>IFERROR(VLOOKUP(E383,DAY!$A$2:$E$3000,4,0),0)</f>
        <v>木</v>
      </c>
      <c r="F120" s="35" t="str">
        <f>IFERROR(VLOOKUP(F383,DAY!$A$2:$E$3000,4,0),0)</f>
        <v>金</v>
      </c>
      <c r="G120" s="35" t="str">
        <f>IFERROR(VLOOKUP(G383,DAY!$A$2:$E$3000,4,0),0)</f>
        <v>土</v>
      </c>
      <c r="H120" s="35" t="str">
        <f>IFERROR(VLOOKUP(H383,DAY!$A$2:$E$3000,4,0),0)</f>
        <v>日</v>
      </c>
      <c r="I120" s="35" t="str">
        <f>IFERROR(VLOOKUP(I383,DAY!$A$2:$E$3000,4,0),0)</f>
        <v>月</v>
      </c>
      <c r="J120" s="35" t="str">
        <f>IFERROR(VLOOKUP(J383,DAY!$A$2:$E$3000,4,0),0)</f>
        <v>火</v>
      </c>
      <c r="K120" s="35" t="str">
        <f>IFERROR(VLOOKUP(K383,DAY!$A$2:$E$3000,4,0),0)</f>
        <v>水</v>
      </c>
      <c r="L120" s="35" t="str">
        <f>IFERROR(VLOOKUP(L383,DAY!$A$2:$E$3000,4,0),0)</f>
        <v>木</v>
      </c>
      <c r="M120" s="35" t="str">
        <f>IFERROR(VLOOKUP(M383,DAY!$A$2:$E$3000,4,0),0)</f>
        <v>金</v>
      </c>
      <c r="N120" s="35" t="str">
        <f>IFERROR(VLOOKUP(N383,DAY!$A$2:$E$3000,4,0),0)</f>
        <v>土</v>
      </c>
      <c r="O120" s="35" t="str">
        <f>IFERROR(VLOOKUP(O383,DAY!$A$2:$E$3000,4,0),0)</f>
        <v>日</v>
      </c>
      <c r="P120" s="35" t="str">
        <f>IFERROR(VLOOKUP(P383,DAY!$A$2:$E$3000,4,0),0)</f>
        <v>月</v>
      </c>
      <c r="Q120" s="35" t="str">
        <f>IFERROR(VLOOKUP(Q383,DAY!$A$2:$E$3000,4,0),0)</f>
        <v>火</v>
      </c>
      <c r="R120" s="35" t="str">
        <f>IFERROR(VLOOKUP(R383,DAY!$A$2:$E$3000,4,0),0)</f>
        <v>水</v>
      </c>
      <c r="S120" s="35" t="str">
        <f>IFERROR(VLOOKUP(S383,DAY!$A$2:$E$3000,4,0),0)</f>
        <v>木</v>
      </c>
      <c r="T120" s="35" t="str">
        <f>IFERROR(VLOOKUP(T383,DAY!$A$2:$E$3000,4,0),0)</f>
        <v>金</v>
      </c>
      <c r="U120" s="35" t="str">
        <f>IFERROR(VLOOKUP(U383,DAY!$A$2:$E$3000,4,0),0)</f>
        <v>土</v>
      </c>
      <c r="V120" s="35" t="str">
        <f>IFERROR(VLOOKUP(V383,DAY!$A$2:$E$3000,4,0),0)</f>
        <v>日</v>
      </c>
      <c r="W120" s="35" t="str">
        <f>IFERROR(VLOOKUP(W383,DAY!$A$2:$E$3000,4,0),0)</f>
        <v>月</v>
      </c>
      <c r="X120" s="35" t="str">
        <f>IFERROR(VLOOKUP(X383,DAY!$A$2:$E$3000,4,0),0)</f>
        <v>火</v>
      </c>
      <c r="Y120" s="35" t="str">
        <f>IFERROR(VLOOKUP(Y383,DAY!$A$2:$E$3000,4,0),0)</f>
        <v>水</v>
      </c>
      <c r="Z120" s="35" t="str">
        <f>IFERROR(VLOOKUP(Z383,DAY!$A$2:$E$3000,4,0),0)</f>
        <v>木</v>
      </c>
      <c r="AA120" s="35" t="str">
        <f>IFERROR(VLOOKUP(AA383,DAY!$A$2:$E$3000,4,0),0)</f>
        <v>金</v>
      </c>
      <c r="AB120" s="35" t="str">
        <f>IFERROR(VLOOKUP(AB383,DAY!$A$2:$E$3000,4,0),0)</f>
        <v>土</v>
      </c>
      <c r="AC120" s="35" t="str">
        <f>IFERROR(VLOOKUP(AC383,DAY!$A$2:$E$3000,4,0),0)</f>
        <v>日</v>
      </c>
      <c r="AD120" s="35" t="str">
        <f>IFERROR(VLOOKUP(AD383,DAY!$A$2:$E$3000,4,0),0)</f>
        <v>月</v>
      </c>
      <c r="AE120" s="35" t="str">
        <f>IFERROR(VLOOKUP(AE383,DAY!$A$2:$E$3000,4,0),0)</f>
        <v>火</v>
      </c>
      <c r="AF120" s="440"/>
      <c r="AG120" s="442"/>
      <c r="AH120" s="206" t="str">
        <f>IF($AF$6="",$AN$4,$AN$7)</f>
        <v/>
      </c>
      <c r="AI120" s="444"/>
      <c r="AJ120" s="442"/>
      <c r="AK120" s="205" t="str">
        <f>IF($AF$6="",$AN$4,$AN$7)</f>
        <v/>
      </c>
      <c r="AN120" s="126"/>
      <c r="AO120" s="126"/>
      <c r="AR120" s="130"/>
    </row>
    <row r="121" spans="1:53" ht="85.5" customHeight="1" x14ac:dyDescent="0.4">
      <c r="A121" s="435"/>
      <c r="B121" s="471" t="s">
        <v>3</v>
      </c>
      <c r="C121" s="472"/>
      <c r="D121" s="36" t="str">
        <f>IFERROR(VLOOKUP(D383,DAY!$A$2:$E$3000,5,0),0)</f>
        <v/>
      </c>
      <c r="E121" s="36" t="str">
        <f>IFERROR(VLOOKUP(E383,DAY!$A$2:$E$3000,5,0),0)</f>
        <v/>
      </c>
      <c r="F121" s="36" t="str">
        <f>IFERROR(VLOOKUP(F383,DAY!$A$2:$E$3000,5,0),0)</f>
        <v/>
      </c>
      <c r="G121" s="36" t="str">
        <f>IFERROR(VLOOKUP(G383,DAY!$A$2:$E$3000,5,0),0)</f>
        <v/>
      </c>
      <c r="H121" s="36" t="str">
        <f>IFERROR(VLOOKUP(H383,DAY!$A$2:$E$3000,5,0),0)</f>
        <v/>
      </c>
      <c r="I121" s="36" t="str">
        <f>IFERROR(VLOOKUP(I383,DAY!$A$2:$E$3000,5,0),0)</f>
        <v>敬老の日</v>
      </c>
      <c r="J121" s="36" t="str">
        <f>IFERROR(VLOOKUP(J383,DAY!$A$2:$E$3000,5,0),0)</f>
        <v>国民の休日</v>
      </c>
      <c r="K121" s="36" t="str">
        <f>IFERROR(VLOOKUP(K383,DAY!$A$2:$E$3000,5,0),0)</f>
        <v>秋分の日</v>
      </c>
      <c r="L121" s="36" t="str">
        <f>IFERROR(VLOOKUP(L383,DAY!$A$2:$E$3000,5,0),0)</f>
        <v/>
      </c>
      <c r="M121" s="36" t="str">
        <f>IFERROR(VLOOKUP(M383,DAY!$A$2:$E$3000,5,0),0)</f>
        <v/>
      </c>
      <c r="N121" s="36" t="str">
        <f>IFERROR(VLOOKUP(N383,DAY!$A$2:$E$3000,5,0),0)</f>
        <v/>
      </c>
      <c r="O121" s="36" t="str">
        <f>IFERROR(VLOOKUP(O383,DAY!$A$2:$E$3000,5,0),0)</f>
        <v/>
      </c>
      <c r="P121" s="36" t="str">
        <f>IFERROR(VLOOKUP(P383,DAY!$A$2:$E$3000,5,0),0)</f>
        <v/>
      </c>
      <c r="Q121" s="36" t="str">
        <f>IFERROR(VLOOKUP(Q383,DAY!$A$2:$E$3000,5,0),0)</f>
        <v/>
      </c>
      <c r="R121" s="36" t="str">
        <f>IFERROR(VLOOKUP(R383,DAY!$A$2:$E$3000,5,0),0)</f>
        <v/>
      </c>
      <c r="S121" s="36" t="str">
        <f>IFERROR(VLOOKUP(S383,DAY!$A$2:$E$3000,5,0),0)</f>
        <v/>
      </c>
      <c r="T121" s="36" t="str">
        <f>IFERROR(VLOOKUP(T383,DAY!$A$2:$E$3000,5,0),0)</f>
        <v/>
      </c>
      <c r="U121" s="36" t="str">
        <f>IFERROR(VLOOKUP(U383,DAY!$A$2:$E$3000,5,0),0)</f>
        <v/>
      </c>
      <c r="V121" s="36" t="str">
        <f>IFERROR(VLOOKUP(V383,DAY!$A$2:$E$3000,5,0),0)</f>
        <v/>
      </c>
      <c r="W121" s="36" t="str">
        <f>IFERROR(VLOOKUP(W383,DAY!$A$2:$E$3000,5,0),0)</f>
        <v/>
      </c>
      <c r="X121" s="36" t="str">
        <f>IFERROR(VLOOKUP(X383,DAY!$A$2:$E$3000,5,0),0)</f>
        <v/>
      </c>
      <c r="Y121" s="36" t="str">
        <f>IFERROR(VLOOKUP(Y383,DAY!$A$2:$E$3000,5,0),0)</f>
        <v/>
      </c>
      <c r="Z121" s="36" t="str">
        <f>IFERROR(VLOOKUP(Z383,DAY!$A$2:$E$3000,5,0),0)</f>
        <v/>
      </c>
      <c r="AA121" s="36" t="str">
        <f>IFERROR(VLOOKUP(AA383,DAY!$A$2:$E$3000,5,0),0)</f>
        <v/>
      </c>
      <c r="AB121" s="36" t="str">
        <f>IFERROR(VLOOKUP(AB383,DAY!$A$2:$E$3000,5,0),0)</f>
        <v/>
      </c>
      <c r="AC121" s="36" t="str">
        <f>IFERROR(VLOOKUP(AC383,DAY!$A$2:$E$3000,5,0),0)</f>
        <v/>
      </c>
      <c r="AD121" s="36" t="str">
        <f>IFERROR(VLOOKUP(AD383,DAY!$A$2:$E$3000,5,0),0)</f>
        <v>スポーツの日</v>
      </c>
      <c r="AE121" s="36" t="str">
        <f>IFERROR(VLOOKUP(AE383,DAY!$A$2:$E$3000,5,0),0)</f>
        <v/>
      </c>
      <c r="AF121" s="440"/>
      <c r="AG121" s="442"/>
      <c r="AH121" s="197" t="s">
        <v>124</v>
      </c>
      <c r="AI121" s="444"/>
      <c r="AJ121" s="442"/>
      <c r="AK121" s="197" t="s">
        <v>124</v>
      </c>
      <c r="AN121" s="126"/>
      <c r="AO121" s="137"/>
      <c r="AR121" s="130"/>
    </row>
    <row r="122" spans="1:53" ht="27.75" customHeight="1" x14ac:dyDescent="0.4">
      <c r="A122" s="435"/>
      <c r="B122" s="461" t="str">
        <f>$B$26</f>
        <v>作業員A</v>
      </c>
      <c r="C122" s="132" t="s">
        <v>4</v>
      </c>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193">
        <f>IF(COUNT(D122:AE122)=0,+(COUNTIF(D122:AE122,"作業"))+(COUNTIF(D122:AE122,"休日")),"")</f>
        <v>0</v>
      </c>
      <c r="AG122" s="194">
        <f>IF(+COUNT(D122:AE122)=0,(COUNTIF(D122:AE122,"休日")),"")</f>
        <v>0</v>
      </c>
      <c r="AH122" s="473" t="str">
        <f>IFERROR(ROUND(AVERAGE(AF123,AF125,AF127,AF129,AF131,AF133),3),"")</f>
        <v/>
      </c>
      <c r="AI122" s="203">
        <f>IF(COUNT(D123:AE123)=0,+(COUNTIF(D123:AE123,"作業"))+(COUNTIF(D123:AE123,"休日")),"")</f>
        <v>0</v>
      </c>
      <c r="AJ122" s="194">
        <f>IF(COUNT(D123:AE123)=0,(COUNTIF(D123:AE123,"休日")),"")</f>
        <v>0</v>
      </c>
      <c r="AK122" s="473" t="str">
        <f>IFERROR(ROUND(AVERAGE(AI123,AI125,AI127,AI129,AI131,AI133),3),"")</f>
        <v/>
      </c>
      <c r="AM122" s="133"/>
      <c r="AN122" s="126"/>
      <c r="AO122" s="126"/>
      <c r="AP122" s="133"/>
      <c r="AQ122" s="133"/>
      <c r="AR122" s="131"/>
      <c r="AS122" s="133"/>
      <c r="AT122" s="133"/>
      <c r="AU122" s="133"/>
      <c r="AV122" s="133"/>
      <c r="AW122" s="133"/>
      <c r="AX122" s="133"/>
      <c r="AY122" s="133"/>
      <c r="AZ122" s="133"/>
      <c r="BA122" s="133"/>
    </row>
    <row r="123" spans="1:53" ht="27.75" customHeight="1" x14ac:dyDescent="0.4">
      <c r="A123" s="435"/>
      <c r="B123" s="462"/>
      <c r="C123" s="170" t="s">
        <v>5</v>
      </c>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463" t="str">
        <f>IFERROR(AN123,"")</f>
        <v/>
      </c>
      <c r="AG123" s="460"/>
      <c r="AH123" s="474"/>
      <c r="AI123" s="459" t="str">
        <f>IFERROR(AO123,"")</f>
        <v/>
      </c>
      <c r="AJ123" s="460"/>
      <c r="AK123" s="481"/>
      <c r="AN123" s="207" t="e">
        <f>ROUND(AG122/AF122,3)</f>
        <v>#DIV/0!</v>
      </c>
      <c r="AO123" s="208" t="e">
        <f>ROUND(AJ122/AI122,3)</f>
        <v>#DIV/0!</v>
      </c>
      <c r="AR123" s="135"/>
    </row>
    <row r="124" spans="1:53" ht="27.75" customHeight="1" x14ac:dyDescent="0.4">
      <c r="A124" s="435"/>
      <c r="B124" s="461" t="str">
        <f>$B$28</f>
        <v>作業員B</v>
      </c>
      <c r="C124" s="132" t="s">
        <v>4</v>
      </c>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193">
        <f>IF(COUNT(D124:AE124)=0,+(COUNTIF(D124:AE124,"作業"))+(COUNTIF(D124:AE124,"休日")),"")</f>
        <v>0</v>
      </c>
      <c r="AG124" s="194">
        <f>IF(+COUNT(D124:AE124)=0,(COUNTIF(D124:AE124,"休日")),"")</f>
        <v>0</v>
      </c>
      <c r="AH124" s="474"/>
      <c r="AI124" s="203">
        <f>IF(COUNT(D125:AE125)=0,+(COUNTIF(D125:AE125,"作業"))+(COUNTIF(D125:AE125,"休日")),"")</f>
        <v>0</v>
      </c>
      <c r="AJ124" s="194">
        <f>IF(COUNT(D125:AE125)=0,(COUNTIF(D125:AE125,"休日")),"")</f>
        <v>0</v>
      </c>
      <c r="AK124" s="481"/>
      <c r="AM124" s="133"/>
      <c r="AN124" s="126"/>
      <c r="AO124" s="126"/>
      <c r="AP124" s="133"/>
      <c r="AQ124" s="133"/>
      <c r="AR124" s="131"/>
      <c r="AS124" s="133"/>
      <c r="AT124" s="133"/>
      <c r="AU124" s="133"/>
      <c r="AV124" s="133"/>
      <c r="AW124" s="133"/>
      <c r="AX124" s="133"/>
      <c r="AY124" s="133"/>
      <c r="AZ124" s="133"/>
      <c r="BA124" s="133"/>
    </row>
    <row r="125" spans="1:53" ht="27.75" customHeight="1" x14ac:dyDescent="0.4">
      <c r="A125" s="435"/>
      <c r="B125" s="462"/>
      <c r="C125" s="170" t="s">
        <v>5</v>
      </c>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463" t="str">
        <f>IFERROR(AN125,"")</f>
        <v/>
      </c>
      <c r="AG125" s="460"/>
      <c r="AH125" s="474"/>
      <c r="AI125" s="459" t="str">
        <f>IFERROR(AO125,"")</f>
        <v/>
      </c>
      <c r="AJ125" s="460"/>
      <c r="AK125" s="481"/>
      <c r="AN125" s="207" t="e">
        <f>ROUND(AG124/AF124,3)</f>
        <v>#DIV/0!</v>
      </c>
      <c r="AO125" s="208" t="e">
        <f>ROUND(AJ124/AI124,3)</f>
        <v>#DIV/0!</v>
      </c>
      <c r="AR125" s="135"/>
    </row>
    <row r="126" spans="1:53" ht="27.75" customHeight="1" x14ac:dyDescent="0.4">
      <c r="A126" s="435"/>
      <c r="B126" s="461" t="str">
        <f>$B$30</f>
        <v>作業員C</v>
      </c>
      <c r="C126" s="132" t="s">
        <v>4</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193">
        <f>IF(COUNT(D126:AE126)=0,+(COUNTIF(D126:AE126,"作業"))+(COUNTIF(D126:AE126,"休日")),"")</f>
        <v>0</v>
      </c>
      <c r="AG126" s="194">
        <f>IF(+COUNT(D126:AE126)=0,(COUNTIF(D126:AE126,"休日")),"")</f>
        <v>0</v>
      </c>
      <c r="AH126" s="474"/>
      <c r="AI126" s="203">
        <f>IF(COUNT(D127:AE127)=0,+(COUNTIF(D127:AE127,"作業"))+(COUNTIF(D127:AE127,"休日")),"")</f>
        <v>0</v>
      </c>
      <c r="AJ126" s="194">
        <f>IF(COUNT(D127:AE127)=0,(COUNTIF(D127:AE127,"休日")),"")</f>
        <v>0</v>
      </c>
      <c r="AK126" s="481"/>
      <c r="AM126" s="133"/>
      <c r="AN126" s="126"/>
      <c r="AO126" s="126"/>
      <c r="AP126" s="133"/>
      <c r="AQ126" s="133"/>
      <c r="AR126" s="131"/>
      <c r="AS126" s="133"/>
      <c r="AT126" s="133"/>
      <c r="AU126" s="133"/>
      <c r="AV126" s="133"/>
      <c r="AW126" s="133"/>
      <c r="AX126" s="133"/>
      <c r="AY126" s="133"/>
      <c r="AZ126" s="133"/>
      <c r="BA126" s="133"/>
    </row>
    <row r="127" spans="1:53" ht="27.75" customHeight="1" x14ac:dyDescent="0.4">
      <c r="A127" s="435"/>
      <c r="B127" s="462"/>
      <c r="C127" s="170" t="s">
        <v>5</v>
      </c>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463" t="str">
        <f>IFERROR(AN127,"")</f>
        <v/>
      </c>
      <c r="AG127" s="460"/>
      <c r="AH127" s="475"/>
      <c r="AI127" s="459" t="str">
        <f>IFERROR(AO127,"")</f>
        <v/>
      </c>
      <c r="AJ127" s="460"/>
      <c r="AK127" s="482"/>
      <c r="AN127" s="207" t="e">
        <f>ROUND(AG126/AF126,3)</f>
        <v>#DIV/0!</v>
      </c>
      <c r="AO127" s="208" t="e">
        <f>ROUND(AJ126/AI126,3)</f>
        <v>#DIV/0!</v>
      </c>
      <c r="AR127" s="135"/>
    </row>
    <row r="128" spans="1:53" ht="27.75" customHeight="1" x14ac:dyDescent="0.4">
      <c r="A128" s="435"/>
      <c r="B128" s="461" t="str">
        <f>$B$32</f>
        <v>作業員D</v>
      </c>
      <c r="C128" s="132" t="s">
        <v>4</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193">
        <f>IF(COUNT(D128:AE128)=0,+(COUNTIF(D128:AE128,"作業"))+(COUNTIF(D128:AE128,"休日")),"")</f>
        <v>0</v>
      </c>
      <c r="AG128" s="194">
        <f>IF(+COUNT(D128:AE128)=0,(COUNTIF(D128:AE128,"休日")),"")</f>
        <v>0</v>
      </c>
      <c r="AH128" s="464"/>
      <c r="AI128" s="203">
        <f>IF(COUNT(D129:AE129)=0,+(COUNTIF(D129:AE129,"作業"))+(COUNTIF(D129:AE129,"休日")),"")</f>
        <v>0</v>
      </c>
      <c r="AJ128" s="194">
        <f>IF(COUNT(D129:AE129)=0,(COUNTIF(D129:AE129,"休日")),"")</f>
        <v>0</v>
      </c>
      <c r="AK128" s="464"/>
      <c r="AM128" s="133"/>
      <c r="AN128" s="126"/>
      <c r="AO128" s="126"/>
      <c r="AP128" s="133"/>
      <c r="AQ128" s="133"/>
      <c r="AR128" s="131"/>
      <c r="AS128" s="133"/>
      <c r="AT128" s="133"/>
      <c r="AU128" s="133"/>
      <c r="AV128" s="133"/>
      <c r="AW128" s="133"/>
      <c r="AX128" s="133"/>
      <c r="AY128" s="133"/>
      <c r="AZ128" s="133"/>
      <c r="BA128" s="133"/>
    </row>
    <row r="129" spans="1:53" ht="27.75" customHeight="1" x14ac:dyDescent="0.4">
      <c r="A129" s="435"/>
      <c r="B129" s="462"/>
      <c r="C129" s="170" t="s">
        <v>5</v>
      </c>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463" t="str">
        <f>IFERROR(AN129,"")</f>
        <v/>
      </c>
      <c r="AG129" s="460"/>
      <c r="AH129" s="465"/>
      <c r="AI129" s="459" t="str">
        <f>IFERROR(AO129,"")</f>
        <v/>
      </c>
      <c r="AJ129" s="460"/>
      <c r="AK129" s="465"/>
      <c r="AN129" s="207" t="e">
        <f>ROUND(AG128/AF128,3)</f>
        <v>#DIV/0!</v>
      </c>
      <c r="AO129" s="208" t="e">
        <f>ROUND(AJ128/AI128,3)</f>
        <v>#DIV/0!</v>
      </c>
      <c r="AR129" s="135"/>
    </row>
    <row r="130" spans="1:53" ht="27.75" customHeight="1" x14ac:dyDescent="0.4">
      <c r="A130" s="435"/>
      <c r="B130" s="461" t="str">
        <f>$B$34</f>
        <v>作業員E</v>
      </c>
      <c r="C130" s="132" t="s">
        <v>4</v>
      </c>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193">
        <f>IF(COUNT(D130:AE130)=0,+(COUNTIF(D130:AE130,"作業"))+(COUNTIF(D130:AE130,"休日")),"")</f>
        <v>0</v>
      </c>
      <c r="AG130" s="194">
        <f>IF(+COUNT(D130:AE130)=0,(COUNTIF(D130:AE130,"休日")),"")</f>
        <v>0</v>
      </c>
      <c r="AH130" s="465"/>
      <c r="AI130" s="203">
        <f>IF(COUNT(D131:AE131)=0,+(COUNTIF(D131:AE131,"作業"))+(COUNTIF(D131:AE131,"休日")),"")</f>
        <v>0</v>
      </c>
      <c r="AJ130" s="194">
        <f>IF(COUNT(D131:AE131)=0,(COUNTIF(D131:AE131,"休日")),"")</f>
        <v>0</v>
      </c>
      <c r="AK130" s="465"/>
      <c r="AM130" s="133"/>
      <c r="AN130" s="126"/>
      <c r="AO130" s="126"/>
      <c r="AP130" s="133"/>
      <c r="AQ130" s="133"/>
      <c r="AR130" s="131"/>
      <c r="AS130" s="133"/>
      <c r="AT130" s="133"/>
      <c r="AU130" s="133"/>
      <c r="AV130" s="133"/>
      <c r="AW130" s="133"/>
      <c r="AX130" s="133"/>
      <c r="AY130" s="133"/>
      <c r="AZ130" s="133"/>
      <c r="BA130" s="133"/>
    </row>
    <row r="131" spans="1:53" ht="27.75" customHeight="1" x14ac:dyDescent="0.4">
      <c r="A131" s="435"/>
      <c r="B131" s="462"/>
      <c r="C131" s="170" t="s">
        <v>5</v>
      </c>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463" t="str">
        <f>IFERROR(AN131,"")</f>
        <v/>
      </c>
      <c r="AG131" s="460"/>
      <c r="AH131" s="465"/>
      <c r="AI131" s="459" t="str">
        <f>IFERROR(AO131,"")</f>
        <v/>
      </c>
      <c r="AJ131" s="460"/>
      <c r="AK131" s="465"/>
      <c r="AN131" s="207" t="e">
        <f>ROUND(AG130/AF130,3)</f>
        <v>#DIV/0!</v>
      </c>
      <c r="AO131" s="208" t="e">
        <f>ROUND(AJ130/AI130,3)</f>
        <v>#DIV/0!</v>
      </c>
      <c r="AR131" s="135"/>
    </row>
    <row r="132" spans="1:53" ht="29.25" customHeight="1" x14ac:dyDescent="0.4">
      <c r="A132" s="435"/>
      <c r="B132" s="461" t="str">
        <f>$B$36</f>
        <v>作業員F</v>
      </c>
      <c r="C132" s="132" t="s">
        <v>4</v>
      </c>
      <c r="D132" s="99"/>
      <c r="E132" s="96"/>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193">
        <f>IF(COUNT(D132:AE132)=0,+(COUNTIF(D132:AE132,"作業"))+(COUNTIF(D132:AE132,"休日")),"")</f>
        <v>0</v>
      </c>
      <c r="AG132" s="194">
        <f>IF(+COUNT(D132:AE132)=0,(COUNTIF(D132:AE132,"休日")),"")</f>
        <v>0</v>
      </c>
      <c r="AH132" s="465"/>
      <c r="AI132" s="203">
        <f>IF(COUNT(D133:AE133)=0,+(COUNTIF(D133:AE133,"作業"))+(COUNTIF(D133:AE133,"休日")),"")</f>
        <v>0</v>
      </c>
      <c r="AJ132" s="194">
        <f>IF(COUNT(D133:AE133)=0,(COUNTIF(D133:AE133,"休日")),"")</f>
        <v>0</v>
      </c>
      <c r="AK132" s="465"/>
      <c r="AM132" s="133"/>
      <c r="AN132" s="126"/>
      <c r="AO132" s="126"/>
      <c r="AR132" s="131"/>
    </row>
    <row r="133" spans="1:53" ht="29.25" customHeight="1" thickBot="1" x14ac:dyDescent="0.45">
      <c r="A133" s="436"/>
      <c r="B133" s="462"/>
      <c r="C133" s="134" t="s">
        <v>5</v>
      </c>
      <c r="D133" s="97"/>
      <c r="E133" s="98"/>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478" t="str">
        <f>IFERROR(AN133,"")</f>
        <v/>
      </c>
      <c r="AG133" s="479"/>
      <c r="AH133" s="466"/>
      <c r="AI133" s="480" t="str">
        <f>IFERROR(AO133,"")</f>
        <v/>
      </c>
      <c r="AJ133" s="479"/>
      <c r="AK133" s="466"/>
      <c r="AN133" s="207" t="e">
        <f>ROUND(AG132/AF132,3)</f>
        <v>#DIV/0!</v>
      </c>
      <c r="AO133" s="208" t="e">
        <f>ROUND(AJ132/AI132,3)</f>
        <v>#DIV/0!</v>
      </c>
      <c r="AR133" s="135"/>
    </row>
    <row r="134" spans="1:53" ht="27.75" customHeight="1" thickBot="1" x14ac:dyDescent="0.45">
      <c r="A134" s="434" t="s">
        <v>69</v>
      </c>
      <c r="B134" s="437" t="s">
        <v>0</v>
      </c>
      <c r="C134" s="438"/>
      <c r="D134" s="29">
        <f>IFERROR(VLOOKUP(D384,DAY!$A$2:$E$3000,2,0),0)</f>
        <v>10</v>
      </c>
      <c r="E134" s="29">
        <f>IFERROR(VLOOKUP(E384,DAY!$A$2:$E$3000,2,0),0)</f>
        <v>10</v>
      </c>
      <c r="F134" s="29">
        <f>IFERROR(VLOOKUP(F384,DAY!$A$2:$E$3000,2,0),0)</f>
        <v>10</v>
      </c>
      <c r="G134" s="29">
        <f>IFERROR(VLOOKUP(G384,DAY!$A$2:$E$3000,2,0),0)</f>
        <v>10</v>
      </c>
      <c r="H134" s="29">
        <f>IFERROR(VLOOKUP(H384,DAY!$A$2:$E$3000,2,0),0)</f>
        <v>10</v>
      </c>
      <c r="I134" s="29">
        <f>IFERROR(VLOOKUP(I384,DAY!$A$2:$E$3000,2,0),0)</f>
        <v>10</v>
      </c>
      <c r="J134" s="29">
        <f>IFERROR(VLOOKUP(J384,DAY!$A$2:$E$3000,2,0),0)</f>
        <v>10</v>
      </c>
      <c r="K134" s="29">
        <f>IFERROR(VLOOKUP(K384,DAY!$A$2:$E$3000,2,0),0)</f>
        <v>10</v>
      </c>
      <c r="L134" s="29">
        <f>IFERROR(VLOOKUP(L384,DAY!$A$2:$E$3000,2,0),0)</f>
        <v>10</v>
      </c>
      <c r="M134" s="29">
        <f>IFERROR(VLOOKUP(M384,DAY!$A$2:$E$3000,2,0),0)</f>
        <v>10</v>
      </c>
      <c r="N134" s="29">
        <f>IFERROR(VLOOKUP(N384,DAY!$A$2:$E$3000,2,0),0)</f>
        <v>10</v>
      </c>
      <c r="O134" s="29">
        <f>IFERROR(VLOOKUP(O384,DAY!$A$2:$E$3000,2,0),0)</f>
        <v>10</v>
      </c>
      <c r="P134" s="29">
        <f>IFERROR(VLOOKUP(P384,DAY!$A$2:$E$3000,2,0),0)</f>
        <v>10</v>
      </c>
      <c r="Q134" s="29">
        <f>IFERROR(VLOOKUP(Q384,DAY!$A$2:$E$3000,2,0),0)</f>
        <v>10</v>
      </c>
      <c r="R134" s="29">
        <f>IFERROR(VLOOKUP(R384,DAY!$A$2:$E$3000,2,0),0)</f>
        <v>10</v>
      </c>
      <c r="S134" s="29">
        <f>IFERROR(VLOOKUP(S384,DAY!$A$2:$E$3000,2,0),0)</f>
        <v>10</v>
      </c>
      <c r="T134" s="29">
        <f>IFERROR(VLOOKUP(T384,DAY!$A$2:$E$3000,2,0),0)</f>
        <v>10</v>
      </c>
      <c r="U134" s="29">
        <f>IFERROR(VLOOKUP(U384,DAY!$A$2:$E$3000,2,0),0)</f>
        <v>10</v>
      </c>
      <c r="V134" s="29">
        <f>IFERROR(VLOOKUP(V384,DAY!$A$2:$E$3000,2,0),0)</f>
        <v>11</v>
      </c>
      <c r="W134" s="29">
        <f>IFERROR(VLOOKUP(W384,DAY!$A$2:$E$3000,2,0),0)</f>
        <v>11</v>
      </c>
      <c r="X134" s="29">
        <f>IFERROR(VLOOKUP(X384,DAY!$A$2:$E$3000,2,0),0)</f>
        <v>11</v>
      </c>
      <c r="Y134" s="29">
        <f>IFERROR(VLOOKUP(Y384,DAY!$A$2:$E$3000,2,0),0)</f>
        <v>11</v>
      </c>
      <c r="Z134" s="29">
        <f>IFERROR(VLOOKUP(Z384,DAY!$A$2:$E$3000,2,0),0)</f>
        <v>11</v>
      </c>
      <c r="AA134" s="29">
        <f>IFERROR(VLOOKUP(AA384,DAY!$A$2:$E$3000,2,0),0)</f>
        <v>11</v>
      </c>
      <c r="AB134" s="29">
        <f>IFERROR(VLOOKUP(AB384,DAY!$A$2:$E$3000,2,0),0)</f>
        <v>11</v>
      </c>
      <c r="AC134" s="29">
        <f>IFERROR(VLOOKUP(AC384,DAY!$A$2:$E$3000,2,0),0)</f>
        <v>11</v>
      </c>
      <c r="AD134" s="29">
        <f>IFERROR(VLOOKUP(AD384,DAY!$A$2:$E$3000,2,0),0)</f>
        <v>11</v>
      </c>
      <c r="AE134" s="29">
        <f>IFERROR(VLOOKUP(AE384,DAY!$A$2:$E$3000,2,0),0)</f>
        <v>11</v>
      </c>
      <c r="AF134" s="439" t="s">
        <v>11</v>
      </c>
      <c r="AG134" s="441" t="s">
        <v>12</v>
      </c>
      <c r="AH134" s="486" t="s">
        <v>123</v>
      </c>
      <c r="AI134" s="443" t="s">
        <v>11</v>
      </c>
      <c r="AJ134" s="441" t="s">
        <v>13</v>
      </c>
      <c r="AK134" s="486" t="s">
        <v>123</v>
      </c>
      <c r="AL134" s="133"/>
      <c r="AN134" s="126"/>
      <c r="AO134" s="126"/>
      <c r="AR134" s="138"/>
    </row>
    <row r="135" spans="1:53" ht="27.75" customHeight="1" x14ac:dyDescent="0.4">
      <c r="A135" s="435"/>
      <c r="B135" s="467" t="s">
        <v>1</v>
      </c>
      <c r="C135" s="468"/>
      <c r="D135" s="32">
        <f>IFERROR(VLOOKUP(D384,DAY!$A$2:$E$3000,3,0),0)</f>
        <v>14</v>
      </c>
      <c r="E135" s="32">
        <f>IFERROR(VLOOKUP(E384,DAY!$A$2:$E$3000,3,0),0)</f>
        <v>15</v>
      </c>
      <c r="F135" s="32">
        <f>IFERROR(VLOOKUP(F384,DAY!$A$2:$E$3000,3,0),0)</f>
        <v>16</v>
      </c>
      <c r="G135" s="32">
        <f>IFERROR(VLOOKUP(G384,DAY!$A$2:$E$3000,3,0),0)</f>
        <v>17</v>
      </c>
      <c r="H135" s="32">
        <f>IFERROR(VLOOKUP(H384,DAY!$A$2:$E$3000,3,0),0)</f>
        <v>18</v>
      </c>
      <c r="I135" s="32">
        <f>IFERROR(VLOOKUP(I384,DAY!$A$2:$E$3000,3,0),0)</f>
        <v>19</v>
      </c>
      <c r="J135" s="32">
        <f>IFERROR(VLOOKUP(J384,DAY!$A$2:$E$3000,3,0),0)</f>
        <v>20</v>
      </c>
      <c r="K135" s="32">
        <f>IFERROR(VLOOKUP(K384,DAY!$A$2:$E$3000,3,0),0)</f>
        <v>21</v>
      </c>
      <c r="L135" s="32">
        <f>IFERROR(VLOOKUP(L384,DAY!$A$2:$E$3000,3,0),0)</f>
        <v>22</v>
      </c>
      <c r="M135" s="32">
        <f>IFERROR(VLOOKUP(M384,DAY!$A$2:$E$3000,3,0),0)</f>
        <v>23</v>
      </c>
      <c r="N135" s="32">
        <f>IFERROR(VLOOKUP(N384,DAY!$A$2:$E$3000,3,0),0)</f>
        <v>24</v>
      </c>
      <c r="O135" s="32">
        <f>IFERROR(VLOOKUP(O384,DAY!$A$2:$E$3000,3,0),0)</f>
        <v>25</v>
      </c>
      <c r="P135" s="32">
        <f>IFERROR(VLOOKUP(P384,DAY!$A$2:$E$3000,3,0),0)</f>
        <v>26</v>
      </c>
      <c r="Q135" s="32">
        <f>IFERROR(VLOOKUP(Q384,DAY!$A$2:$E$3000,3,0),0)</f>
        <v>27</v>
      </c>
      <c r="R135" s="32">
        <f>IFERROR(VLOOKUP(R384,DAY!$A$2:$E$3000,3,0),0)</f>
        <v>28</v>
      </c>
      <c r="S135" s="32">
        <f>IFERROR(VLOOKUP(S384,DAY!$A$2:$E$3000,3,0),0)</f>
        <v>29</v>
      </c>
      <c r="T135" s="32">
        <f>IFERROR(VLOOKUP(T384,DAY!$A$2:$E$3000,3,0),0)</f>
        <v>30</v>
      </c>
      <c r="U135" s="32">
        <f>IFERROR(VLOOKUP(U384,DAY!$A$2:$E$3000,3,0),0)</f>
        <v>31</v>
      </c>
      <c r="V135" s="32">
        <f>IFERROR(VLOOKUP(V384,DAY!$A$2:$E$3000,3,0),0)</f>
        <v>1</v>
      </c>
      <c r="W135" s="32">
        <f>IFERROR(VLOOKUP(W384,DAY!$A$2:$E$3000,3,0),0)</f>
        <v>2</v>
      </c>
      <c r="X135" s="32">
        <f>IFERROR(VLOOKUP(X384,DAY!$A$2:$E$3000,3,0),0)</f>
        <v>3</v>
      </c>
      <c r="Y135" s="32">
        <f>IFERROR(VLOOKUP(Y384,DAY!$A$2:$E$3000,3,0),0)</f>
        <v>4</v>
      </c>
      <c r="Z135" s="32">
        <f>IFERROR(VLOOKUP(Z384,DAY!$A$2:$E$3000,3,0),0)</f>
        <v>5</v>
      </c>
      <c r="AA135" s="32">
        <f>IFERROR(VLOOKUP(AA384,DAY!$A$2:$E$3000,3,0),0)</f>
        <v>6</v>
      </c>
      <c r="AB135" s="32">
        <f>IFERROR(VLOOKUP(AB384,DAY!$A$2:$E$3000,3,0),0)</f>
        <v>7</v>
      </c>
      <c r="AC135" s="32">
        <f>IFERROR(VLOOKUP(AC384,DAY!$A$2:$E$3000,3,0),0)</f>
        <v>8</v>
      </c>
      <c r="AD135" s="32">
        <f>IFERROR(VLOOKUP(AD384,DAY!$A$2:$E$3000,3,0),0)</f>
        <v>9</v>
      </c>
      <c r="AE135" s="32">
        <f>IFERROR(VLOOKUP(AE384,DAY!$A$2:$E$3000,3,0),0)</f>
        <v>10</v>
      </c>
      <c r="AF135" s="440"/>
      <c r="AG135" s="442"/>
      <c r="AH135" s="487"/>
      <c r="AI135" s="444"/>
      <c r="AJ135" s="442"/>
      <c r="AK135" s="487"/>
      <c r="AN135" s="126"/>
      <c r="AO135" s="126"/>
      <c r="AR135" s="127"/>
    </row>
    <row r="136" spans="1:53" ht="27.75" customHeight="1" x14ac:dyDescent="0.4">
      <c r="A136" s="435"/>
      <c r="B136" s="469" t="s">
        <v>2</v>
      </c>
      <c r="C136" s="470"/>
      <c r="D136" s="35" t="str">
        <f>IFERROR(VLOOKUP(D384,DAY!$A$2:$E$3000,4,0),0)</f>
        <v>水</v>
      </c>
      <c r="E136" s="35" t="str">
        <f>IFERROR(VLOOKUP(E384,DAY!$A$2:$E$3000,4,0),0)</f>
        <v>木</v>
      </c>
      <c r="F136" s="35" t="str">
        <f>IFERROR(VLOOKUP(F384,DAY!$A$2:$E$3000,4,0),0)</f>
        <v>金</v>
      </c>
      <c r="G136" s="35" t="str">
        <f>IFERROR(VLOOKUP(G384,DAY!$A$2:$E$3000,4,0),0)</f>
        <v>土</v>
      </c>
      <c r="H136" s="35" t="str">
        <f>IFERROR(VLOOKUP(H384,DAY!$A$2:$E$3000,4,0),0)</f>
        <v>日</v>
      </c>
      <c r="I136" s="35" t="str">
        <f>IFERROR(VLOOKUP(I384,DAY!$A$2:$E$3000,4,0),0)</f>
        <v>月</v>
      </c>
      <c r="J136" s="35" t="str">
        <f>IFERROR(VLOOKUP(J384,DAY!$A$2:$E$3000,4,0),0)</f>
        <v>火</v>
      </c>
      <c r="K136" s="35" t="str">
        <f>IFERROR(VLOOKUP(K384,DAY!$A$2:$E$3000,4,0),0)</f>
        <v>水</v>
      </c>
      <c r="L136" s="35" t="str">
        <f>IFERROR(VLOOKUP(L384,DAY!$A$2:$E$3000,4,0),0)</f>
        <v>木</v>
      </c>
      <c r="M136" s="35" t="str">
        <f>IFERROR(VLOOKUP(M384,DAY!$A$2:$E$3000,4,0),0)</f>
        <v>金</v>
      </c>
      <c r="N136" s="35" t="str">
        <f>IFERROR(VLOOKUP(N384,DAY!$A$2:$E$3000,4,0),0)</f>
        <v>土</v>
      </c>
      <c r="O136" s="35" t="str">
        <f>IFERROR(VLOOKUP(O384,DAY!$A$2:$E$3000,4,0),0)</f>
        <v>日</v>
      </c>
      <c r="P136" s="35" t="str">
        <f>IFERROR(VLOOKUP(P384,DAY!$A$2:$E$3000,4,0),0)</f>
        <v>月</v>
      </c>
      <c r="Q136" s="35" t="str">
        <f>IFERROR(VLOOKUP(Q384,DAY!$A$2:$E$3000,4,0),0)</f>
        <v>火</v>
      </c>
      <c r="R136" s="35" t="str">
        <f>IFERROR(VLOOKUP(R384,DAY!$A$2:$E$3000,4,0),0)</f>
        <v>水</v>
      </c>
      <c r="S136" s="35" t="str">
        <f>IFERROR(VLOOKUP(S384,DAY!$A$2:$E$3000,4,0),0)</f>
        <v>木</v>
      </c>
      <c r="T136" s="35" t="str">
        <f>IFERROR(VLOOKUP(T384,DAY!$A$2:$E$3000,4,0),0)</f>
        <v>金</v>
      </c>
      <c r="U136" s="35" t="str">
        <f>IFERROR(VLOOKUP(U384,DAY!$A$2:$E$3000,4,0),0)</f>
        <v>土</v>
      </c>
      <c r="V136" s="35" t="str">
        <f>IFERROR(VLOOKUP(V384,DAY!$A$2:$E$3000,4,0),0)</f>
        <v>日</v>
      </c>
      <c r="W136" s="35" t="str">
        <f>IFERROR(VLOOKUP(W384,DAY!$A$2:$E$3000,4,0),0)</f>
        <v>月</v>
      </c>
      <c r="X136" s="35" t="str">
        <f>IFERROR(VLOOKUP(X384,DAY!$A$2:$E$3000,4,0),0)</f>
        <v>火</v>
      </c>
      <c r="Y136" s="35" t="str">
        <f>IFERROR(VLOOKUP(Y384,DAY!$A$2:$E$3000,4,0),0)</f>
        <v>水</v>
      </c>
      <c r="Z136" s="35" t="str">
        <f>IFERROR(VLOOKUP(Z384,DAY!$A$2:$E$3000,4,0),0)</f>
        <v>木</v>
      </c>
      <c r="AA136" s="35" t="str">
        <f>IFERROR(VLOOKUP(AA384,DAY!$A$2:$E$3000,4,0),0)</f>
        <v>金</v>
      </c>
      <c r="AB136" s="35" t="str">
        <f>IFERROR(VLOOKUP(AB384,DAY!$A$2:$E$3000,4,0),0)</f>
        <v>土</v>
      </c>
      <c r="AC136" s="35" t="str">
        <f>IFERROR(VLOOKUP(AC384,DAY!$A$2:$E$3000,4,0),0)</f>
        <v>日</v>
      </c>
      <c r="AD136" s="35" t="str">
        <f>IFERROR(VLOOKUP(AD384,DAY!$A$2:$E$3000,4,0),0)</f>
        <v>月</v>
      </c>
      <c r="AE136" s="35" t="str">
        <f>IFERROR(VLOOKUP(AE384,DAY!$A$2:$E$3000,4,0),0)</f>
        <v>火</v>
      </c>
      <c r="AF136" s="440"/>
      <c r="AG136" s="442"/>
      <c r="AH136" s="206" t="str">
        <f>IF($AF$6="",$AN$4,$AN$7)</f>
        <v/>
      </c>
      <c r="AI136" s="444"/>
      <c r="AJ136" s="442"/>
      <c r="AK136" s="205" t="str">
        <f>IF($AF$6="",$AN$4,$AN$7)</f>
        <v/>
      </c>
      <c r="AN136" s="126"/>
      <c r="AO136" s="126"/>
      <c r="AR136" s="130"/>
    </row>
    <row r="137" spans="1:53" ht="85.5" customHeight="1" x14ac:dyDescent="0.4">
      <c r="A137" s="435"/>
      <c r="B137" s="471" t="s">
        <v>3</v>
      </c>
      <c r="C137" s="472"/>
      <c r="D137" s="36" t="str">
        <f>IFERROR(VLOOKUP(D384,DAY!$A$2:$E$3000,5,0),0)</f>
        <v/>
      </c>
      <c r="E137" s="36" t="str">
        <f>IFERROR(VLOOKUP(E384,DAY!$A$2:$E$3000,5,0),0)</f>
        <v/>
      </c>
      <c r="F137" s="36" t="str">
        <f>IFERROR(VLOOKUP(F384,DAY!$A$2:$E$3000,5,0),0)</f>
        <v/>
      </c>
      <c r="G137" s="36" t="str">
        <f>IFERROR(VLOOKUP(G384,DAY!$A$2:$E$3000,5,0),0)</f>
        <v/>
      </c>
      <c r="H137" s="36" t="str">
        <f>IFERROR(VLOOKUP(H384,DAY!$A$2:$E$3000,5,0),0)</f>
        <v/>
      </c>
      <c r="I137" s="36" t="str">
        <f>IFERROR(VLOOKUP(I384,DAY!$A$2:$E$3000,5,0),0)</f>
        <v/>
      </c>
      <c r="J137" s="36" t="str">
        <f>IFERROR(VLOOKUP(J384,DAY!$A$2:$E$3000,5,0),0)</f>
        <v/>
      </c>
      <c r="K137" s="36" t="str">
        <f>IFERROR(VLOOKUP(K384,DAY!$A$2:$E$3000,5,0),0)</f>
        <v/>
      </c>
      <c r="L137" s="36" t="str">
        <f>IFERROR(VLOOKUP(L384,DAY!$A$2:$E$3000,5,0),0)</f>
        <v/>
      </c>
      <c r="M137" s="36" t="str">
        <f>IFERROR(VLOOKUP(M384,DAY!$A$2:$E$3000,5,0),0)</f>
        <v/>
      </c>
      <c r="N137" s="36" t="str">
        <f>IFERROR(VLOOKUP(N384,DAY!$A$2:$E$3000,5,0),0)</f>
        <v/>
      </c>
      <c r="O137" s="36" t="str">
        <f>IFERROR(VLOOKUP(O384,DAY!$A$2:$E$3000,5,0),0)</f>
        <v/>
      </c>
      <c r="P137" s="36" t="str">
        <f>IFERROR(VLOOKUP(P384,DAY!$A$2:$E$3000,5,0),0)</f>
        <v/>
      </c>
      <c r="Q137" s="36" t="str">
        <f>IFERROR(VLOOKUP(Q384,DAY!$A$2:$E$3000,5,0),0)</f>
        <v/>
      </c>
      <c r="R137" s="36" t="str">
        <f>IFERROR(VLOOKUP(R384,DAY!$A$2:$E$3000,5,0),0)</f>
        <v/>
      </c>
      <c r="S137" s="36" t="str">
        <f>IFERROR(VLOOKUP(S384,DAY!$A$2:$E$3000,5,0),0)</f>
        <v/>
      </c>
      <c r="T137" s="36" t="str">
        <f>IFERROR(VLOOKUP(T384,DAY!$A$2:$E$3000,5,0),0)</f>
        <v/>
      </c>
      <c r="U137" s="36" t="str">
        <f>IFERROR(VLOOKUP(U384,DAY!$A$2:$E$3000,5,0),0)</f>
        <v/>
      </c>
      <c r="V137" s="36" t="str">
        <f>IFERROR(VLOOKUP(V384,DAY!$A$2:$E$3000,5,0),0)</f>
        <v/>
      </c>
      <c r="W137" s="36" t="str">
        <f>IFERROR(VLOOKUP(W384,DAY!$A$2:$E$3000,5,0),0)</f>
        <v/>
      </c>
      <c r="X137" s="36" t="str">
        <f>IFERROR(VLOOKUP(X384,DAY!$A$2:$E$3000,5,0),0)</f>
        <v>文化の日</v>
      </c>
      <c r="Y137" s="36" t="str">
        <f>IFERROR(VLOOKUP(Y384,DAY!$A$2:$E$3000,5,0),0)</f>
        <v/>
      </c>
      <c r="Z137" s="36" t="str">
        <f>IFERROR(VLOOKUP(Z384,DAY!$A$2:$E$3000,5,0),0)</f>
        <v/>
      </c>
      <c r="AA137" s="36" t="str">
        <f>IFERROR(VLOOKUP(AA384,DAY!$A$2:$E$3000,5,0),0)</f>
        <v/>
      </c>
      <c r="AB137" s="36" t="str">
        <f>IFERROR(VLOOKUP(AB384,DAY!$A$2:$E$3000,5,0),0)</f>
        <v/>
      </c>
      <c r="AC137" s="36" t="str">
        <f>IFERROR(VLOOKUP(AC384,DAY!$A$2:$E$3000,5,0),0)</f>
        <v/>
      </c>
      <c r="AD137" s="36" t="str">
        <f>IFERROR(VLOOKUP(AD384,DAY!$A$2:$E$3000,5,0),0)</f>
        <v/>
      </c>
      <c r="AE137" s="36" t="str">
        <f>IFERROR(VLOOKUP(AE384,DAY!$A$2:$E$3000,5,0),0)</f>
        <v/>
      </c>
      <c r="AF137" s="440"/>
      <c r="AG137" s="442"/>
      <c r="AH137" s="197" t="s">
        <v>124</v>
      </c>
      <c r="AI137" s="444"/>
      <c r="AJ137" s="442"/>
      <c r="AK137" s="197" t="s">
        <v>124</v>
      </c>
      <c r="AN137" s="126"/>
      <c r="AO137" s="137"/>
      <c r="AR137" s="130"/>
    </row>
    <row r="138" spans="1:53" ht="27.75" customHeight="1" x14ac:dyDescent="0.4">
      <c r="A138" s="435"/>
      <c r="B138" s="461" t="str">
        <f>$B$26</f>
        <v>作業員A</v>
      </c>
      <c r="C138" s="132" t="s">
        <v>4</v>
      </c>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193">
        <f>IF(COUNT(D138:AE138)=0,+(COUNTIF(D138:AE138,"作業"))+(COUNTIF(D138:AE138,"休日")),"")</f>
        <v>0</v>
      </c>
      <c r="AG138" s="194">
        <f>IF(+COUNT(D138:AE138)=0,(COUNTIF(D138:AE138,"休日")),"")</f>
        <v>0</v>
      </c>
      <c r="AH138" s="473" t="str">
        <f>IFERROR(ROUND(AVERAGE(AF139,AF141,AF143,AF145,AF147,AF149),3),"")</f>
        <v/>
      </c>
      <c r="AI138" s="203">
        <f>IF(COUNT(D139:AE139)=0,+(COUNTIF(D139:AE139,"作業"))+(COUNTIF(D139:AE139,"休日")),"")</f>
        <v>0</v>
      </c>
      <c r="AJ138" s="194">
        <f>IF(COUNT(D139:AE139)=0,(COUNTIF(D139:AE139,"休日")),"")</f>
        <v>0</v>
      </c>
      <c r="AK138" s="473" t="str">
        <f>IFERROR(ROUND(AVERAGE(AI139,AI141,AI143,AI145,AI147,AI149),3),"")</f>
        <v/>
      </c>
      <c r="AM138" s="133"/>
      <c r="AN138" s="126"/>
      <c r="AO138" s="126"/>
      <c r="AP138" s="133"/>
      <c r="AQ138" s="133"/>
      <c r="AR138" s="131"/>
      <c r="AS138" s="133"/>
      <c r="AT138" s="133"/>
      <c r="AU138" s="133"/>
      <c r="AV138" s="133"/>
      <c r="AW138" s="133"/>
      <c r="AX138" s="133"/>
      <c r="AY138" s="133"/>
      <c r="AZ138" s="133"/>
      <c r="BA138" s="133"/>
    </row>
    <row r="139" spans="1:53" ht="27.75" customHeight="1" x14ac:dyDescent="0.4">
      <c r="A139" s="435"/>
      <c r="B139" s="462"/>
      <c r="C139" s="170" t="s">
        <v>5</v>
      </c>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463" t="str">
        <f>IFERROR(AN139,"")</f>
        <v/>
      </c>
      <c r="AG139" s="460"/>
      <c r="AH139" s="474"/>
      <c r="AI139" s="459" t="str">
        <f>IFERROR(AO139,"")</f>
        <v/>
      </c>
      <c r="AJ139" s="460"/>
      <c r="AK139" s="481"/>
      <c r="AN139" s="207" t="e">
        <f>ROUND(AG138/AF138,3)</f>
        <v>#DIV/0!</v>
      </c>
      <c r="AO139" s="208" t="e">
        <f>ROUND(AJ138/AI138,3)</f>
        <v>#DIV/0!</v>
      </c>
      <c r="AR139" s="135"/>
    </row>
    <row r="140" spans="1:53" ht="27.75" customHeight="1" x14ac:dyDescent="0.4">
      <c r="A140" s="435"/>
      <c r="B140" s="461" t="str">
        <f>$B$28</f>
        <v>作業員B</v>
      </c>
      <c r="C140" s="132" t="s">
        <v>4</v>
      </c>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193">
        <f>IF(COUNT(D140:AE140)=0,+(COUNTIF(D140:AE140,"作業"))+(COUNTIF(D140:AE140,"休日")),"")</f>
        <v>0</v>
      </c>
      <c r="AG140" s="194">
        <f>IF(+COUNT(D140:AE140)=0,(COUNTIF(D140:AE140,"休日")),"")</f>
        <v>0</v>
      </c>
      <c r="AH140" s="474"/>
      <c r="AI140" s="203">
        <f>IF(COUNT(D141:AE141)=0,+(COUNTIF(D141:AE141,"作業"))+(COUNTIF(D141:AE141,"休日")),"")</f>
        <v>0</v>
      </c>
      <c r="AJ140" s="194">
        <f>IF(COUNT(D141:AE141)=0,(COUNTIF(D141:AE141,"休日")),"")</f>
        <v>0</v>
      </c>
      <c r="AK140" s="481"/>
      <c r="AM140" s="133"/>
      <c r="AN140" s="126"/>
      <c r="AO140" s="126"/>
      <c r="AP140" s="133"/>
      <c r="AQ140" s="133"/>
      <c r="AR140" s="131"/>
      <c r="AS140" s="133"/>
      <c r="AT140" s="133"/>
      <c r="AU140" s="133"/>
      <c r="AV140" s="133"/>
      <c r="AW140" s="133"/>
      <c r="AX140" s="133"/>
      <c r="AY140" s="133"/>
      <c r="AZ140" s="133"/>
      <c r="BA140" s="133"/>
    </row>
    <row r="141" spans="1:53" ht="27.75" customHeight="1" x14ac:dyDescent="0.4">
      <c r="A141" s="435"/>
      <c r="B141" s="462"/>
      <c r="C141" s="170" t="s">
        <v>5</v>
      </c>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463" t="str">
        <f>IFERROR(AN141,"")</f>
        <v/>
      </c>
      <c r="AG141" s="460"/>
      <c r="AH141" s="474"/>
      <c r="AI141" s="459" t="str">
        <f>IFERROR(AO141,"")</f>
        <v/>
      </c>
      <c r="AJ141" s="460"/>
      <c r="AK141" s="481"/>
      <c r="AN141" s="207" t="e">
        <f>ROUND(AG140/AF140,3)</f>
        <v>#DIV/0!</v>
      </c>
      <c r="AO141" s="208" t="e">
        <f>ROUND(AJ140/AI140,3)</f>
        <v>#DIV/0!</v>
      </c>
      <c r="AR141" s="135"/>
    </row>
    <row r="142" spans="1:53" ht="27.75" customHeight="1" x14ac:dyDescent="0.4">
      <c r="A142" s="435"/>
      <c r="B142" s="461" t="str">
        <f>$B$30</f>
        <v>作業員C</v>
      </c>
      <c r="C142" s="132" t="s">
        <v>4</v>
      </c>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193">
        <f>IF(COUNT(D142:AE142)=0,+(COUNTIF(D142:AE142,"作業"))+(COUNTIF(D142:AE142,"休日")),"")</f>
        <v>0</v>
      </c>
      <c r="AG142" s="194">
        <f>IF(+COUNT(D142:AE142)=0,(COUNTIF(D142:AE142,"休日")),"")</f>
        <v>0</v>
      </c>
      <c r="AH142" s="474"/>
      <c r="AI142" s="203">
        <f>IF(COUNT(D143:AE143)=0,+(COUNTIF(D143:AE143,"作業"))+(COUNTIF(D143:AE143,"休日")),"")</f>
        <v>0</v>
      </c>
      <c r="AJ142" s="194">
        <f>IF(COUNT(D143:AE143)=0,(COUNTIF(D143:AE143,"休日")),"")</f>
        <v>0</v>
      </c>
      <c r="AK142" s="481"/>
      <c r="AM142" s="133"/>
      <c r="AN142" s="126"/>
      <c r="AO142" s="126"/>
      <c r="AP142" s="133"/>
      <c r="AQ142" s="133"/>
      <c r="AR142" s="131"/>
      <c r="AS142" s="133"/>
      <c r="AT142" s="133"/>
      <c r="AU142" s="133"/>
      <c r="AV142" s="133"/>
      <c r="AW142" s="133"/>
      <c r="AX142" s="133"/>
      <c r="AY142" s="133"/>
      <c r="AZ142" s="133"/>
      <c r="BA142" s="133"/>
    </row>
    <row r="143" spans="1:53" ht="27.75" customHeight="1" x14ac:dyDescent="0.4">
      <c r="A143" s="435"/>
      <c r="B143" s="462"/>
      <c r="C143" s="170" t="s">
        <v>5</v>
      </c>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463" t="str">
        <f>IFERROR(AN143,"")</f>
        <v/>
      </c>
      <c r="AG143" s="460"/>
      <c r="AH143" s="475"/>
      <c r="AI143" s="459" t="str">
        <f>IFERROR(AO143,"")</f>
        <v/>
      </c>
      <c r="AJ143" s="460"/>
      <c r="AK143" s="482"/>
      <c r="AN143" s="207" t="e">
        <f>ROUND(AG142/AF142,3)</f>
        <v>#DIV/0!</v>
      </c>
      <c r="AO143" s="208" t="e">
        <f>ROUND(AJ142/AI142,3)</f>
        <v>#DIV/0!</v>
      </c>
      <c r="AR143" s="135"/>
    </row>
    <row r="144" spans="1:53" ht="27.75" customHeight="1" x14ac:dyDescent="0.4">
      <c r="A144" s="435"/>
      <c r="B144" s="461" t="str">
        <f>$B$32</f>
        <v>作業員D</v>
      </c>
      <c r="C144" s="132" t="s">
        <v>4</v>
      </c>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193">
        <f>IF(COUNT(D144:AE144)=0,+(COUNTIF(D144:AE144,"作業"))+(COUNTIF(D144:AE144,"休日")),"")</f>
        <v>0</v>
      </c>
      <c r="AG144" s="194">
        <f>IF(+COUNT(D144:AE144)=0,(COUNTIF(D144:AE144,"休日")),"")</f>
        <v>0</v>
      </c>
      <c r="AH144" s="464"/>
      <c r="AI144" s="203">
        <f>IF(COUNT(D145:AE145)=0,+(COUNTIF(D145:AE145,"作業"))+(COUNTIF(D145:AE145,"休日")),"")</f>
        <v>0</v>
      </c>
      <c r="AJ144" s="194">
        <f>IF(COUNT(D145:AE145)=0,(COUNTIF(D145:AE145,"休日")),"")</f>
        <v>0</v>
      </c>
      <c r="AK144" s="464"/>
      <c r="AM144" s="133"/>
      <c r="AN144" s="126"/>
      <c r="AO144" s="126"/>
      <c r="AP144" s="133"/>
      <c r="AQ144" s="133"/>
      <c r="AR144" s="131"/>
      <c r="AS144" s="133"/>
      <c r="AT144" s="133"/>
      <c r="AU144" s="133"/>
      <c r="AV144" s="133"/>
      <c r="AW144" s="133"/>
      <c r="AX144" s="133"/>
      <c r="AY144" s="133"/>
      <c r="AZ144" s="133"/>
      <c r="BA144" s="133"/>
    </row>
    <row r="145" spans="1:53" ht="27.75" customHeight="1" x14ac:dyDescent="0.4">
      <c r="A145" s="435"/>
      <c r="B145" s="462"/>
      <c r="C145" s="170" t="s">
        <v>5</v>
      </c>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463" t="str">
        <f>IFERROR(AN145,"")</f>
        <v/>
      </c>
      <c r="AG145" s="460"/>
      <c r="AH145" s="465"/>
      <c r="AI145" s="459" t="str">
        <f>IFERROR(AO145,"")</f>
        <v/>
      </c>
      <c r="AJ145" s="460"/>
      <c r="AK145" s="465"/>
      <c r="AN145" s="207" t="e">
        <f>ROUND(AG144/AF144,3)</f>
        <v>#DIV/0!</v>
      </c>
      <c r="AO145" s="208" t="e">
        <f>ROUND(AJ144/AI144,3)</f>
        <v>#DIV/0!</v>
      </c>
      <c r="AR145" s="135"/>
    </row>
    <row r="146" spans="1:53" ht="27.75" customHeight="1" x14ac:dyDescent="0.4">
      <c r="A146" s="435"/>
      <c r="B146" s="461" t="str">
        <f>$B$34</f>
        <v>作業員E</v>
      </c>
      <c r="C146" s="132" t="s">
        <v>4</v>
      </c>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193">
        <f>IF(COUNT(D146:AE146)=0,+(COUNTIF(D146:AE146,"作業"))+(COUNTIF(D146:AE146,"休日")),"")</f>
        <v>0</v>
      </c>
      <c r="AG146" s="194">
        <f>IF(+COUNT(D146:AE146)=0,(COUNTIF(D146:AE146,"休日")),"")</f>
        <v>0</v>
      </c>
      <c r="AH146" s="465"/>
      <c r="AI146" s="203">
        <f>IF(COUNT(D147:AE147)=0,+(COUNTIF(D147:AE147,"作業"))+(COUNTIF(D147:AE147,"休日")),"")</f>
        <v>0</v>
      </c>
      <c r="AJ146" s="194">
        <f>IF(COUNT(D147:AE147)=0,(COUNTIF(D147:AE147,"休日")),"")</f>
        <v>0</v>
      </c>
      <c r="AK146" s="465"/>
      <c r="AM146" s="133"/>
      <c r="AN146" s="126"/>
      <c r="AO146" s="126"/>
      <c r="AP146" s="133"/>
      <c r="AQ146" s="133"/>
      <c r="AR146" s="131"/>
      <c r="AS146" s="133"/>
      <c r="AT146" s="133"/>
      <c r="AU146" s="133"/>
      <c r="AV146" s="133"/>
      <c r="AW146" s="133"/>
      <c r="AX146" s="133"/>
      <c r="AY146" s="133"/>
      <c r="AZ146" s="133"/>
      <c r="BA146" s="133"/>
    </row>
    <row r="147" spans="1:53" ht="27.75" customHeight="1" x14ac:dyDescent="0.4">
      <c r="A147" s="435"/>
      <c r="B147" s="462"/>
      <c r="C147" s="170" t="s">
        <v>5</v>
      </c>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463" t="str">
        <f>IFERROR(AN147,"")</f>
        <v/>
      </c>
      <c r="AG147" s="460"/>
      <c r="AH147" s="465"/>
      <c r="AI147" s="459" t="str">
        <f>IFERROR(AO147,"")</f>
        <v/>
      </c>
      <c r="AJ147" s="460"/>
      <c r="AK147" s="465"/>
      <c r="AN147" s="207" t="e">
        <f>ROUND(AG146/AF146,3)</f>
        <v>#DIV/0!</v>
      </c>
      <c r="AO147" s="208" t="e">
        <f>ROUND(AJ146/AI146,3)</f>
        <v>#DIV/0!</v>
      </c>
      <c r="AR147" s="135"/>
    </row>
    <row r="148" spans="1:53" ht="27.75" customHeight="1" x14ac:dyDescent="0.4">
      <c r="A148" s="435"/>
      <c r="B148" s="461" t="str">
        <f>$B$36</f>
        <v>作業員F</v>
      </c>
      <c r="C148" s="132" t="s">
        <v>4</v>
      </c>
      <c r="D148" s="99"/>
      <c r="E148" s="96"/>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193">
        <f>IF(COUNT(D148:AE148)=0,+(COUNTIF(D148:AE148,"作業"))+(COUNTIF(D148:AE148,"休日")),"")</f>
        <v>0</v>
      </c>
      <c r="AG148" s="194">
        <f>IF(+COUNT(D148:AE148)=0,(COUNTIF(D148:AE148,"休日")),"")</f>
        <v>0</v>
      </c>
      <c r="AH148" s="465"/>
      <c r="AI148" s="203">
        <f>IF(COUNT(D149:AE149)=0,+(COUNTIF(D149:AE149,"作業"))+(COUNTIF(D149:AE149,"休日")),"")</f>
        <v>0</v>
      </c>
      <c r="AJ148" s="194">
        <f>IF(COUNT(D149:AE149)=0,(COUNTIF(D149:AE149,"休日")),"")</f>
        <v>0</v>
      </c>
      <c r="AK148" s="465"/>
      <c r="AM148" s="133"/>
      <c r="AN148" s="126"/>
      <c r="AO148" s="126"/>
      <c r="AR148" s="131"/>
    </row>
    <row r="149" spans="1:53" ht="27.75" customHeight="1" thickBot="1" x14ac:dyDescent="0.45">
      <c r="A149" s="436"/>
      <c r="B149" s="477"/>
      <c r="C149" s="134" t="s">
        <v>5</v>
      </c>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478" t="str">
        <f>IFERROR(AN149,"")</f>
        <v/>
      </c>
      <c r="AG149" s="479"/>
      <c r="AH149" s="466"/>
      <c r="AI149" s="480" t="str">
        <f>IFERROR(AO149,"")</f>
        <v/>
      </c>
      <c r="AJ149" s="479"/>
      <c r="AK149" s="466"/>
      <c r="AN149" s="207" t="e">
        <f>ROUND(AG148/AF148,3)</f>
        <v>#DIV/0!</v>
      </c>
      <c r="AO149" s="208" t="e">
        <f>ROUND(AJ148/AI148,3)</f>
        <v>#DIV/0!</v>
      </c>
      <c r="AR149" s="135"/>
    </row>
    <row r="150" spans="1:53" ht="27.75" customHeight="1" thickBot="1" x14ac:dyDescent="0.45">
      <c r="A150" s="483" t="s">
        <v>70</v>
      </c>
      <c r="B150" s="484" t="s">
        <v>0</v>
      </c>
      <c r="C150" s="485"/>
      <c r="D150" s="44">
        <f>IFERROR(VLOOKUP(D385,DAY!$A$2:$E$3000,2,0),0)</f>
        <v>11</v>
      </c>
      <c r="E150" s="44">
        <f>IFERROR(VLOOKUP(E385,DAY!$A$2:$E$3000,2,0),0)</f>
        <v>11</v>
      </c>
      <c r="F150" s="44">
        <f>IFERROR(VLOOKUP(F385,DAY!$A$2:$E$3000,2,0),0)</f>
        <v>11</v>
      </c>
      <c r="G150" s="44">
        <f>IFERROR(VLOOKUP(G385,DAY!$A$2:$E$3000,2,0),0)</f>
        <v>11</v>
      </c>
      <c r="H150" s="44">
        <f>IFERROR(VLOOKUP(H385,DAY!$A$2:$E$3000,2,0),0)</f>
        <v>11</v>
      </c>
      <c r="I150" s="44">
        <f>IFERROR(VLOOKUP(I385,DAY!$A$2:$E$3000,2,0),0)</f>
        <v>11</v>
      </c>
      <c r="J150" s="44">
        <f>IFERROR(VLOOKUP(J385,DAY!$A$2:$E$3000,2,0),0)</f>
        <v>11</v>
      </c>
      <c r="K150" s="44">
        <f>IFERROR(VLOOKUP(K385,DAY!$A$2:$E$3000,2,0),0)</f>
        <v>11</v>
      </c>
      <c r="L150" s="44">
        <f>IFERROR(VLOOKUP(L385,DAY!$A$2:$E$3000,2,0),0)</f>
        <v>11</v>
      </c>
      <c r="M150" s="44">
        <f>IFERROR(VLOOKUP(M385,DAY!$A$2:$E$3000,2,0),0)</f>
        <v>11</v>
      </c>
      <c r="N150" s="44">
        <f>IFERROR(VLOOKUP(N385,DAY!$A$2:$E$3000,2,0),0)</f>
        <v>11</v>
      </c>
      <c r="O150" s="44">
        <f>IFERROR(VLOOKUP(O385,DAY!$A$2:$E$3000,2,0),0)</f>
        <v>11</v>
      </c>
      <c r="P150" s="44">
        <f>IFERROR(VLOOKUP(P385,DAY!$A$2:$E$3000,2,0),0)</f>
        <v>11</v>
      </c>
      <c r="Q150" s="44">
        <f>IFERROR(VLOOKUP(Q385,DAY!$A$2:$E$3000,2,0),0)</f>
        <v>11</v>
      </c>
      <c r="R150" s="44">
        <f>IFERROR(VLOOKUP(R385,DAY!$A$2:$E$3000,2,0),0)</f>
        <v>11</v>
      </c>
      <c r="S150" s="44">
        <f>IFERROR(VLOOKUP(S385,DAY!$A$2:$E$3000,2,0),0)</f>
        <v>11</v>
      </c>
      <c r="T150" s="44">
        <f>IFERROR(VLOOKUP(T385,DAY!$A$2:$E$3000,2,0),0)</f>
        <v>11</v>
      </c>
      <c r="U150" s="44">
        <f>IFERROR(VLOOKUP(U385,DAY!$A$2:$E$3000,2,0),0)</f>
        <v>11</v>
      </c>
      <c r="V150" s="44">
        <f>IFERROR(VLOOKUP(V385,DAY!$A$2:$E$3000,2,0),0)</f>
        <v>11</v>
      </c>
      <c r="W150" s="44">
        <f>IFERROR(VLOOKUP(W385,DAY!$A$2:$E$3000,2,0),0)</f>
        <v>11</v>
      </c>
      <c r="X150" s="44">
        <f>IFERROR(VLOOKUP(X385,DAY!$A$2:$E$3000,2,0),0)</f>
        <v>12</v>
      </c>
      <c r="Y150" s="44">
        <f>IFERROR(VLOOKUP(Y385,DAY!$A$2:$E$3000,2,0),0)</f>
        <v>12</v>
      </c>
      <c r="Z150" s="44">
        <f>IFERROR(VLOOKUP(Z385,DAY!$A$2:$E$3000,2,0),0)</f>
        <v>12</v>
      </c>
      <c r="AA150" s="44">
        <f>IFERROR(VLOOKUP(AA385,DAY!$A$2:$E$3000,2,0),0)</f>
        <v>12</v>
      </c>
      <c r="AB150" s="44">
        <f>IFERROR(VLOOKUP(AB385,DAY!$A$2:$E$3000,2,0),0)</f>
        <v>12</v>
      </c>
      <c r="AC150" s="44">
        <f>IFERROR(VLOOKUP(AC385,DAY!$A$2:$E$3000,2,0),0)</f>
        <v>12</v>
      </c>
      <c r="AD150" s="44">
        <f>IFERROR(VLOOKUP(AD385,DAY!$A$2:$E$3000,2,0),0)</f>
        <v>12</v>
      </c>
      <c r="AE150" s="44">
        <f>IFERROR(VLOOKUP(AE385,DAY!$A$2:$E$3000,2,0),0)</f>
        <v>12</v>
      </c>
      <c r="AF150" s="439" t="s">
        <v>11</v>
      </c>
      <c r="AG150" s="441" t="s">
        <v>12</v>
      </c>
      <c r="AH150" s="486" t="s">
        <v>123</v>
      </c>
      <c r="AI150" s="443" t="s">
        <v>11</v>
      </c>
      <c r="AJ150" s="441" t="s">
        <v>13</v>
      </c>
      <c r="AK150" s="486" t="s">
        <v>123</v>
      </c>
      <c r="AL150" s="133"/>
      <c r="AN150" s="126"/>
      <c r="AO150" s="126"/>
      <c r="AR150" s="136"/>
    </row>
    <row r="151" spans="1:53" ht="27.75" customHeight="1" x14ac:dyDescent="0.4">
      <c r="A151" s="435"/>
      <c r="B151" s="467" t="s">
        <v>1</v>
      </c>
      <c r="C151" s="468"/>
      <c r="D151" s="32">
        <f>IFERROR(VLOOKUP(D385,DAY!$A$2:$E$3000,3,0),0)</f>
        <v>11</v>
      </c>
      <c r="E151" s="32">
        <f>IFERROR(VLOOKUP(E385,DAY!$A$2:$E$3000,3,0),0)</f>
        <v>12</v>
      </c>
      <c r="F151" s="32">
        <f>IFERROR(VLOOKUP(F385,DAY!$A$2:$E$3000,3,0),0)</f>
        <v>13</v>
      </c>
      <c r="G151" s="32">
        <f>IFERROR(VLOOKUP(G385,DAY!$A$2:$E$3000,3,0),0)</f>
        <v>14</v>
      </c>
      <c r="H151" s="32">
        <f>IFERROR(VLOOKUP(H385,DAY!$A$2:$E$3000,3,0),0)</f>
        <v>15</v>
      </c>
      <c r="I151" s="32">
        <f>IFERROR(VLOOKUP(I385,DAY!$A$2:$E$3000,3,0),0)</f>
        <v>16</v>
      </c>
      <c r="J151" s="32">
        <f>IFERROR(VLOOKUP(J385,DAY!$A$2:$E$3000,3,0),0)</f>
        <v>17</v>
      </c>
      <c r="K151" s="32">
        <f>IFERROR(VLOOKUP(K385,DAY!$A$2:$E$3000,3,0),0)</f>
        <v>18</v>
      </c>
      <c r="L151" s="32">
        <f>IFERROR(VLOOKUP(L385,DAY!$A$2:$E$3000,3,0),0)</f>
        <v>19</v>
      </c>
      <c r="M151" s="32">
        <f>IFERROR(VLOOKUP(M385,DAY!$A$2:$E$3000,3,0),0)</f>
        <v>20</v>
      </c>
      <c r="N151" s="32">
        <f>IFERROR(VLOOKUP(N385,DAY!$A$2:$E$3000,3,0),0)</f>
        <v>21</v>
      </c>
      <c r="O151" s="32">
        <f>IFERROR(VLOOKUP(O385,DAY!$A$2:$E$3000,3,0),0)</f>
        <v>22</v>
      </c>
      <c r="P151" s="32">
        <f>IFERROR(VLOOKUP(P385,DAY!$A$2:$E$3000,3,0),0)</f>
        <v>23</v>
      </c>
      <c r="Q151" s="32">
        <f>IFERROR(VLOOKUP(Q385,DAY!$A$2:$E$3000,3,0),0)</f>
        <v>24</v>
      </c>
      <c r="R151" s="32">
        <f>IFERROR(VLOOKUP(R385,DAY!$A$2:$E$3000,3,0),0)</f>
        <v>25</v>
      </c>
      <c r="S151" s="32">
        <f>IFERROR(VLOOKUP(S385,DAY!$A$2:$E$3000,3,0),0)</f>
        <v>26</v>
      </c>
      <c r="T151" s="32">
        <f>IFERROR(VLOOKUP(T385,DAY!$A$2:$E$3000,3,0),0)</f>
        <v>27</v>
      </c>
      <c r="U151" s="32">
        <f>IFERROR(VLOOKUP(U385,DAY!$A$2:$E$3000,3,0),0)</f>
        <v>28</v>
      </c>
      <c r="V151" s="32">
        <f>IFERROR(VLOOKUP(V385,DAY!$A$2:$E$3000,3,0),0)</f>
        <v>29</v>
      </c>
      <c r="W151" s="32">
        <f>IFERROR(VLOOKUP(W385,DAY!$A$2:$E$3000,3,0),0)</f>
        <v>30</v>
      </c>
      <c r="X151" s="32">
        <f>IFERROR(VLOOKUP(X385,DAY!$A$2:$E$3000,3,0),0)</f>
        <v>1</v>
      </c>
      <c r="Y151" s="32">
        <f>IFERROR(VLOOKUP(Y385,DAY!$A$2:$E$3000,3,0),0)</f>
        <v>2</v>
      </c>
      <c r="Z151" s="32">
        <f>IFERROR(VLOOKUP(Z385,DAY!$A$2:$E$3000,3,0),0)</f>
        <v>3</v>
      </c>
      <c r="AA151" s="32">
        <f>IFERROR(VLOOKUP(AA385,DAY!$A$2:$E$3000,3,0),0)</f>
        <v>4</v>
      </c>
      <c r="AB151" s="32">
        <f>IFERROR(VLOOKUP(AB385,DAY!$A$2:$E$3000,3,0),0)</f>
        <v>5</v>
      </c>
      <c r="AC151" s="32">
        <f>IFERROR(VLOOKUP(AC385,DAY!$A$2:$E$3000,3,0),0)</f>
        <v>6</v>
      </c>
      <c r="AD151" s="32">
        <f>IFERROR(VLOOKUP(AD385,DAY!$A$2:$E$3000,3,0),0)</f>
        <v>7</v>
      </c>
      <c r="AE151" s="32">
        <f>IFERROR(VLOOKUP(AE385,DAY!$A$2:$E$3000,3,0),0)</f>
        <v>8</v>
      </c>
      <c r="AF151" s="440"/>
      <c r="AG151" s="442"/>
      <c r="AH151" s="487"/>
      <c r="AI151" s="444"/>
      <c r="AJ151" s="442"/>
      <c r="AK151" s="487"/>
      <c r="AN151" s="126"/>
      <c r="AO151" s="126"/>
      <c r="AR151" s="128"/>
    </row>
    <row r="152" spans="1:53" ht="27.75" customHeight="1" x14ac:dyDescent="0.4">
      <c r="A152" s="435"/>
      <c r="B152" s="469" t="s">
        <v>2</v>
      </c>
      <c r="C152" s="470"/>
      <c r="D152" s="35" t="str">
        <f>IFERROR(VLOOKUP(D385,DAY!$A$2:$E$3000,4,0),0)</f>
        <v>水</v>
      </c>
      <c r="E152" s="35" t="str">
        <f>IFERROR(VLOOKUP(E385,DAY!$A$2:$E$3000,4,0),0)</f>
        <v>木</v>
      </c>
      <c r="F152" s="35" t="str">
        <f>IFERROR(VLOOKUP(F385,DAY!$A$2:$E$3000,4,0),0)</f>
        <v>金</v>
      </c>
      <c r="G152" s="35" t="str">
        <f>IFERROR(VLOOKUP(G385,DAY!$A$2:$E$3000,4,0),0)</f>
        <v>土</v>
      </c>
      <c r="H152" s="35" t="str">
        <f>IFERROR(VLOOKUP(H385,DAY!$A$2:$E$3000,4,0),0)</f>
        <v>日</v>
      </c>
      <c r="I152" s="35" t="str">
        <f>IFERROR(VLOOKUP(I385,DAY!$A$2:$E$3000,4,0),0)</f>
        <v>月</v>
      </c>
      <c r="J152" s="35" t="str">
        <f>IFERROR(VLOOKUP(J385,DAY!$A$2:$E$3000,4,0),0)</f>
        <v>火</v>
      </c>
      <c r="K152" s="35" t="str">
        <f>IFERROR(VLOOKUP(K385,DAY!$A$2:$E$3000,4,0),0)</f>
        <v>水</v>
      </c>
      <c r="L152" s="35" t="str">
        <f>IFERROR(VLOOKUP(L385,DAY!$A$2:$E$3000,4,0),0)</f>
        <v>木</v>
      </c>
      <c r="M152" s="35" t="str">
        <f>IFERROR(VLOOKUP(M385,DAY!$A$2:$E$3000,4,0),0)</f>
        <v>金</v>
      </c>
      <c r="N152" s="35" t="str">
        <f>IFERROR(VLOOKUP(N385,DAY!$A$2:$E$3000,4,0),0)</f>
        <v>土</v>
      </c>
      <c r="O152" s="35" t="str">
        <f>IFERROR(VLOOKUP(O385,DAY!$A$2:$E$3000,4,0),0)</f>
        <v>日</v>
      </c>
      <c r="P152" s="35" t="str">
        <f>IFERROR(VLOOKUP(P385,DAY!$A$2:$E$3000,4,0),0)</f>
        <v>月</v>
      </c>
      <c r="Q152" s="35" t="str">
        <f>IFERROR(VLOOKUP(Q385,DAY!$A$2:$E$3000,4,0),0)</f>
        <v>火</v>
      </c>
      <c r="R152" s="35" t="str">
        <f>IFERROR(VLOOKUP(R385,DAY!$A$2:$E$3000,4,0),0)</f>
        <v>水</v>
      </c>
      <c r="S152" s="35" t="str">
        <f>IFERROR(VLOOKUP(S385,DAY!$A$2:$E$3000,4,0),0)</f>
        <v>木</v>
      </c>
      <c r="T152" s="35" t="str">
        <f>IFERROR(VLOOKUP(T385,DAY!$A$2:$E$3000,4,0),0)</f>
        <v>金</v>
      </c>
      <c r="U152" s="35" t="str">
        <f>IFERROR(VLOOKUP(U385,DAY!$A$2:$E$3000,4,0),0)</f>
        <v>土</v>
      </c>
      <c r="V152" s="35" t="str">
        <f>IFERROR(VLOOKUP(V385,DAY!$A$2:$E$3000,4,0),0)</f>
        <v>日</v>
      </c>
      <c r="W152" s="35" t="str">
        <f>IFERROR(VLOOKUP(W385,DAY!$A$2:$E$3000,4,0),0)</f>
        <v>月</v>
      </c>
      <c r="X152" s="35" t="str">
        <f>IFERROR(VLOOKUP(X385,DAY!$A$2:$E$3000,4,0),0)</f>
        <v>火</v>
      </c>
      <c r="Y152" s="35" t="str">
        <f>IFERROR(VLOOKUP(Y385,DAY!$A$2:$E$3000,4,0),0)</f>
        <v>水</v>
      </c>
      <c r="Z152" s="35" t="str">
        <f>IFERROR(VLOOKUP(Z385,DAY!$A$2:$E$3000,4,0),0)</f>
        <v>木</v>
      </c>
      <c r="AA152" s="35" t="str">
        <f>IFERROR(VLOOKUP(AA385,DAY!$A$2:$E$3000,4,0),0)</f>
        <v>金</v>
      </c>
      <c r="AB152" s="35" t="str">
        <f>IFERROR(VLOOKUP(AB385,DAY!$A$2:$E$3000,4,0),0)</f>
        <v>土</v>
      </c>
      <c r="AC152" s="35" t="str">
        <f>IFERROR(VLOOKUP(AC385,DAY!$A$2:$E$3000,4,0),0)</f>
        <v>日</v>
      </c>
      <c r="AD152" s="35" t="str">
        <f>IFERROR(VLOOKUP(AD385,DAY!$A$2:$E$3000,4,0),0)</f>
        <v>月</v>
      </c>
      <c r="AE152" s="35" t="str">
        <f>IFERROR(VLOOKUP(AE385,DAY!$A$2:$E$3000,4,0),0)</f>
        <v>火</v>
      </c>
      <c r="AF152" s="440"/>
      <c r="AG152" s="442"/>
      <c r="AH152" s="206" t="str">
        <f>IF($AF$6="",$AN$4,$AN$7)</f>
        <v/>
      </c>
      <c r="AI152" s="444"/>
      <c r="AJ152" s="442"/>
      <c r="AK152" s="205" t="str">
        <f>IF($AF$6="",$AN$4,$AN$7)</f>
        <v/>
      </c>
      <c r="AN152" s="126"/>
      <c r="AO152" s="126"/>
      <c r="AR152" s="130"/>
    </row>
    <row r="153" spans="1:53" ht="89.25" customHeight="1" x14ac:dyDescent="0.4">
      <c r="A153" s="435"/>
      <c r="B153" s="471" t="s">
        <v>3</v>
      </c>
      <c r="C153" s="472"/>
      <c r="D153" s="36" t="str">
        <f>IFERROR(VLOOKUP(D385,DAY!$A$2:$E$3000,5,0),0)</f>
        <v/>
      </c>
      <c r="E153" s="36" t="str">
        <f>IFERROR(VLOOKUP(E385,DAY!$A$2:$E$3000,5,0),0)</f>
        <v/>
      </c>
      <c r="F153" s="36" t="str">
        <f>IFERROR(VLOOKUP(F385,DAY!$A$2:$E$3000,5,0),0)</f>
        <v/>
      </c>
      <c r="G153" s="36" t="str">
        <f>IFERROR(VLOOKUP(G385,DAY!$A$2:$E$3000,5,0),0)</f>
        <v/>
      </c>
      <c r="H153" s="36" t="str">
        <f>IFERROR(VLOOKUP(H385,DAY!$A$2:$E$3000,5,0),0)</f>
        <v/>
      </c>
      <c r="I153" s="36" t="str">
        <f>IFERROR(VLOOKUP(I385,DAY!$A$2:$E$3000,5,0),0)</f>
        <v/>
      </c>
      <c r="J153" s="36" t="str">
        <f>IFERROR(VLOOKUP(J385,DAY!$A$2:$E$3000,5,0),0)</f>
        <v/>
      </c>
      <c r="K153" s="36" t="str">
        <f>IFERROR(VLOOKUP(K385,DAY!$A$2:$E$3000,5,0),0)</f>
        <v/>
      </c>
      <c r="L153" s="36" t="str">
        <f>IFERROR(VLOOKUP(L385,DAY!$A$2:$E$3000,5,0),0)</f>
        <v/>
      </c>
      <c r="M153" s="36" t="str">
        <f>IFERROR(VLOOKUP(M385,DAY!$A$2:$E$3000,5,0),0)</f>
        <v/>
      </c>
      <c r="N153" s="36" t="str">
        <f>IFERROR(VLOOKUP(N385,DAY!$A$2:$E$3000,5,0),0)</f>
        <v/>
      </c>
      <c r="O153" s="36" t="str">
        <f>IFERROR(VLOOKUP(O385,DAY!$A$2:$E$3000,5,0),0)</f>
        <v/>
      </c>
      <c r="P153" s="36" t="str">
        <f>IFERROR(VLOOKUP(P385,DAY!$A$2:$E$3000,5,0),0)</f>
        <v>勤労感謝の日</v>
      </c>
      <c r="Q153" s="36" t="str">
        <f>IFERROR(VLOOKUP(Q385,DAY!$A$2:$E$3000,5,0),0)</f>
        <v/>
      </c>
      <c r="R153" s="36" t="str">
        <f>IFERROR(VLOOKUP(R385,DAY!$A$2:$E$3000,5,0),0)</f>
        <v/>
      </c>
      <c r="S153" s="36" t="str">
        <f>IFERROR(VLOOKUP(S385,DAY!$A$2:$E$3000,5,0),0)</f>
        <v/>
      </c>
      <c r="T153" s="36" t="str">
        <f>IFERROR(VLOOKUP(T385,DAY!$A$2:$E$3000,5,0),0)</f>
        <v/>
      </c>
      <c r="U153" s="36" t="str">
        <f>IFERROR(VLOOKUP(U385,DAY!$A$2:$E$3000,5,0),0)</f>
        <v/>
      </c>
      <c r="V153" s="36" t="str">
        <f>IFERROR(VLOOKUP(V385,DAY!$A$2:$E$3000,5,0),0)</f>
        <v/>
      </c>
      <c r="W153" s="36" t="str">
        <f>IFERROR(VLOOKUP(W385,DAY!$A$2:$E$3000,5,0),0)</f>
        <v/>
      </c>
      <c r="X153" s="36" t="str">
        <f>IFERROR(VLOOKUP(X385,DAY!$A$2:$E$3000,5,0),0)</f>
        <v/>
      </c>
      <c r="Y153" s="36" t="str">
        <f>IFERROR(VLOOKUP(Y385,DAY!$A$2:$E$3000,5,0),0)</f>
        <v/>
      </c>
      <c r="Z153" s="36" t="str">
        <f>IFERROR(VLOOKUP(Z385,DAY!$A$2:$E$3000,5,0),0)</f>
        <v/>
      </c>
      <c r="AA153" s="36" t="str">
        <f>IFERROR(VLOOKUP(AA385,DAY!$A$2:$E$3000,5,0),0)</f>
        <v/>
      </c>
      <c r="AB153" s="36" t="str">
        <f>IFERROR(VLOOKUP(AB385,DAY!$A$2:$E$3000,5,0),0)</f>
        <v/>
      </c>
      <c r="AC153" s="36" t="str">
        <f>IFERROR(VLOOKUP(AC385,DAY!$A$2:$E$3000,5,0),0)</f>
        <v/>
      </c>
      <c r="AD153" s="36" t="str">
        <f>IFERROR(VLOOKUP(AD385,DAY!$A$2:$E$3000,5,0),0)</f>
        <v/>
      </c>
      <c r="AE153" s="36" t="str">
        <f>IFERROR(VLOOKUP(AE385,DAY!$A$2:$E$3000,5,0),0)</f>
        <v/>
      </c>
      <c r="AF153" s="440"/>
      <c r="AG153" s="442"/>
      <c r="AH153" s="197" t="s">
        <v>124</v>
      </c>
      <c r="AI153" s="444"/>
      <c r="AJ153" s="442"/>
      <c r="AK153" s="197" t="s">
        <v>124</v>
      </c>
      <c r="AN153" s="126"/>
      <c r="AO153" s="137"/>
      <c r="AR153" s="130"/>
    </row>
    <row r="154" spans="1:53" ht="27.75" customHeight="1" x14ac:dyDescent="0.4">
      <c r="A154" s="435"/>
      <c r="B154" s="461" t="str">
        <f>$B$26</f>
        <v>作業員A</v>
      </c>
      <c r="C154" s="132" t="s">
        <v>4</v>
      </c>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193">
        <f>IF(COUNT(D154:AE154)=0,+(COUNTIF(D154:AE154,"作業"))+(COUNTIF(D154:AE154,"休日")),"")</f>
        <v>0</v>
      </c>
      <c r="AG154" s="194">
        <f>IF(+COUNT(D154:AE154)=0,(COUNTIF(D154:AE154,"休日")),"")</f>
        <v>0</v>
      </c>
      <c r="AH154" s="473" t="str">
        <f>IFERROR(ROUND(AVERAGE(AF155,AF157,AF159,AF161,AF163,AF165),3),"")</f>
        <v/>
      </c>
      <c r="AI154" s="203">
        <f>IF(COUNT(D155:AE155)=0,+(COUNTIF(D155:AE155,"作業"))+(COUNTIF(D155:AE155,"休日")),"")</f>
        <v>0</v>
      </c>
      <c r="AJ154" s="194">
        <f>IF(COUNT(D155:AE155)=0,(COUNTIF(D155:AE155,"休日")),"")</f>
        <v>0</v>
      </c>
      <c r="AK154" s="473" t="str">
        <f>IFERROR(ROUND(AVERAGE(AI155,AI157,AI159,AI161,AI163,AI165),3),"")</f>
        <v/>
      </c>
      <c r="AM154" s="133"/>
      <c r="AN154" s="126"/>
      <c r="AO154" s="126"/>
      <c r="AP154" s="133"/>
      <c r="AQ154" s="133"/>
      <c r="AR154" s="131"/>
      <c r="AS154" s="133"/>
      <c r="AT154" s="133"/>
      <c r="AU154" s="133"/>
      <c r="AV154" s="133"/>
      <c r="AW154" s="133"/>
      <c r="AX154" s="133"/>
      <c r="AY154" s="133"/>
      <c r="AZ154" s="133"/>
      <c r="BA154" s="133"/>
    </row>
    <row r="155" spans="1:53" ht="27.75" customHeight="1" x14ac:dyDescent="0.4">
      <c r="A155" s="435"/>
      <c r="B155" s="462"/>
      <c r="C155" s="170" t="s">
        <v>5</v>
      </c>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463" t="str">
        <f>IFERROR(AN155,"")</f>
        <v/>
      </c>
      <c r="AG155" s="460"/>
      <c r="AH155" s="474"/>
      <c r="AI155" s="459" t="str">
        <f>IFERROR(AO155,"")</f>
        <v/>
      </c>
      <c r="AJ155" s="460"/>
      <c r="AK155" s="481"/>
      <c r="AN155" s="207" t="e">
        <f>ROUND(AG154/AF154,3)</f>
        <v>#DIV/0!</v>
      </c>
      <c r="AO155" s="208" t="e">
        <f>ROUND(AJ154/AI154,3)</f>
        <v>#DIV/0!</v>
      </c>
      <c r="AR155" s="135"/>
    </row>
    <row r="156" spans="1:53" ht="27.75" customHeight="1" x14ac:dyDescent="0.4">
      <c r="A156" s="435"/>
      <c r="B156" s="461" t="str">
        <f>$B$28</f>
        <v>作業員B</v>
      </c>
      <c r="C156" s="132" t="s">
        <v>4</v>
      </c>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193">
        <f>IF(COUNT(D156:AE156)=0,+(COUNTIF(D156:AE156,"作業"))+(COUNTIF(D156:AE156,"休日")),"")</f>
        <v>0</v>
      </c>
      <c r="AG156" s="194">
        <f>IF(+COUNT(D156:AE156)=0,(COUNTIF(D156:AE156,"休日")),"")</f>
        <v>0</v>
      </c>
      <c r="AH156" s="474"/>
      <c r="AI156" s="203">
        <f>IF(COUNT(D157:AE157)=0,+(COUNTIF(D157:AE157,"作業"))+(COUNTIF(D157:AE157,"休日")),"")</f>
        <v>0</v>
      </c>
      <c r="AJ156" s="194">
        <f>IF(COUNT(D157:AE157)=0,(COUNTIF(D157:AE157,"休日")),"")</f>
        <v>0</v>
      </c>
      <c r="AK156" s="481"/>
      <c r="AM156" s="133"/>
      <c r="AN156" s="126"/>
      <c r="AO156" s="126"/>
      <c r="AP156" s="133"/>
      <c r="AQ156" s="133"/>
      <c r="AR156" s="131"/>
      <c r="AS156" s="133"/>
      <c r="AT156" s="133"/>
      <c r="AU156" s="133"/>
      <c r="AV156" s="133"/>
      <c r="AW156" s="133"/>
      <c r="AX156" s="133"/>
      <c r="AY156" s="133"/>
      <c r="AZ156" s="133"/>
      <c r="BA156" s="133"/>
    </row>
    <row r="157" spans="1:53" ht="27.75" customHeight="1" x14ac:dyDescent="0.4">
      <c r="A157" s="435"/>
      <c r="B157" s="462"/>
      <c r="C157" s="170" t="s">
        <v>5</v>
      </c>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463" t="str">
        <f>IFERROR(AN157,"")</f>
        <v/>
      </c>
      <c r="AG157" s="460"/>
      <c r="AH157" s="474"/>
      <c r="AI157" s="459" t="str">
        <f>IFERROR(AO157,"")</f>
        <v/>
      </c>
      <c r="AJ157" s="460"/>
      <c r="AK157" s="481"/>
      <c r="AN157" s="207" t="e">
        <f>ROUND(AG156/AF156,3)</f>
        <v>#DIV/0!</v>
      </c>
      <c r="AO157" s="208" t="e">
        <f>ROUND(AJ156/AI156,3)</f>
        <v>#DIV/0!</v>
      </c>
      <c r="AR157" s="135"/>
    </row>
    <row r="158" spans="1:53" ht="27.75" customHeight="1" x14ac:dyDescent="0.4">
      <c r="A158" s="435"/>
      <c r="B158" s="461" t="str">
        <f>$B$30</f>
        <v>作業員C</v>
      </c>
      <c r="C158" s="132" t="s">
        <v>4</v>
      </c>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193">
        <f>IF(COUNT(D158:AE158)=0,+(COUNTIF(D158:AE158,"作業"))+(COUNTIF(D158:AE158,"休日")),"")</f>
        <v>0</v>
      </c>
      <c r="AG158" s="194">
        <f>IF(+COUNT(D158:AE158)=0,(COUNTIF(D158:AE158,"休日")),"")</f>
        <v>0</v>
      </c>
      <c r="AH158" s="474"/>
      <c r="AI158" s="203">
        <f>IF(COUNT(D159:AE159)=0,+(COUNTIF(D159:AE159,"作業"))+(COUNTIF(D159:AE159,"休日")),"")</f>
        <v>0</v>
      </c>
      <c r="AJ158" s="194">
        <f>IF(COUNT(D159:AE159)=0,(COUNTIF(D159:AE159,"休日")),"")</f>
        <v>0</v>
      </c>
      <c r="AK158" s="481"/>
      <c r="AM158" s="133"/>
      <c r="AN158" s="126"/>
      <c r="AO158" s="126"/>
      <c r="AP158" s="133"/>
      <c r="AQ158" s="133"/>
      <c r="AR158" s="131"/>
      <c r="AS158" s="133"/>
      <c r="AT158" s="133"/>
      <c r="AU158" s="133"/>
      <c r="AV158" s="133"/>
      <c r="AW158" s="133"/>
      <c r="AX158" s="133"/>
      <c r="AY158" s="133"/>
      <c r="AZ158" s="133"/>
      <c r="BA158" s="133"/>
    </row>
    <row r="159" spans="1:53" ht="27.75" customHeight="1" x14ac:dyDescent="0.4">
      <c r="A159" s="435"/>
      <c r="B159" s="462"/>
      <c r="C159" s="170" t="s">
        <v>5</v>
      </c>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463" t="str">
        <f>IFERROR(AN159,"")</f>
        <v/>
      </c>
      <c r="AG159" s="460"/>
      <c r="AH159" s="475"/>
      <c r="AI159" s="459" t="str">
        <f>IFERROR(AO159,"")</f>
        <v/>
      </c>
      <c r="AJ159" s="460"/>
      <c r="AK159" s="482"/>
      <c r="AN159" s="207" t="e">
        <f>ROUND(AG158/AF158,3)</f>
        <v>#DIV/0!</v>
      </c>
      <c r="AO159" s="208" t="e">
        <f>ROUND(AJ158/AI158,3)</f>
        <v>#DIV/0!</v>
      </c>
      <c r="AR159" s="135"/>
    </row>
    <row r="160" spans="1:53" ht="27.75" customHeight="1" x14ac:dyDescent="0.4">
      <c r="A160" s="435"/>
      <c r="B160" s="461" t="str">
        <f>$B$32</f>
        <v>作業員D</v>
      </c>
      <c r="C160" s="132" t="s">
        <v>4</v>
      </c>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193">
        <f>IF(COUNT(D160:AE160)=0,+(COUNTIF(D160:AE160,"作業"))+(COUNTIF(D160:AE160,"休日")),"")</f>
        <v>0</v>
      </c>
      <c r="AG160" s="194">
        <f>IF(+COUNT(D160:AE160)=0,(COUNTIF(D160:AE160,"休日")),"")</f>
        <v>0</v>
      </c>
      <c r="AH160" s="464"/>
      <c r="AI160" s="203">
        <f>IF(COUNT(D161:AE161)=0,+(COUNTIF(D161:AE161,"作業"))+(COUNTIF(D161:AE161,"休日")),"")</f>
        <v>0</v>
      </c>
      <c r="AJ160" s="194">
        <f>IF(COUNT(D161:AE161)=0,(COUNTIF(D161:AE161,"休日")),"")</f>
        <v>0</v>
      </c>
      <c r="AK160" s="464"/>
      <c r="AM160" s="133"/>
      <c r="AN160" s="126"/>
      <c r="AO160" s="126"/>
      <c r="AP160" s="133"/>
      <c r="AQ160" s="133"/>
      <c r="AR160" s="131"/>
      <c r="AS160" s="133"/>
      <c r="AT160" s="133"/>
      <c r="AU160" s="133"/>
      <c r="AV160" s="133"/>
      <c r="AW160" s="133"/>
      <c r="AX160" s="133"/>
      <c r="AY160" s="133"/>
      <c r="AZ160" s="133"/>
      <c r="BA160" s="133"/>
    </row>
    <row r="161" spans="1:53" ht="27.75" customHeight="1" x14ac:dyDescent="0.4">
      <c r="A161" s="435"/>
      <c r="B161" s="462"/>
      <c r="C161" s="170" t="s">
        <v>5</v>
      </c>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463" t="str">
        <f>IFERROR(AN161,"")</f>
        <v/>
      </c>
      <c r="AG161" s="460"/>
      <c r="AH161" s="465"/>
      <c r="AI161" s="459" t="str">
        <f>IFERROR(AO161,"")</f>
        <v/>
      </c>
      <c r="AJ161" s="460"/>
      <c r="AK161" s="465"/>
      <c r="AN161" s="207" t="e">
        <f>ROUND(AG160/AF160,3)</f>
        <v>#DIV/0!</v>
      </c>
      <c r="AO161" s="208" t="e">
        <f>ROUND(AJ160/AI160,3)</f>
        <v>#DIV/0!</v>
      </c>
      <c r="AR161" s="135"/>
    </row>
    <row r="162" spans="1:53" ht="27.75" customHeight="1" x14ac:dyDescent="0.4">
      <c r="A162" s="435"/>
      <c r="B162" s="461" t="str">
        <f>$B$34</f>
        <v>作業員E</v>
      </c>
      <c r="C162" s="132" t="s">
        <v>4</v>
      </c>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193">
        <f>IF(COUNT(D162:AE162)=0,+(COUNTIF(D162:AE162,"作業"))+(COUNTIF(D162:AE162,"休日")),"")</f>
        <v>0</v>
      </c>
      <c r="AG162" s="194">
        <f>IF(+COUNT(D162:AE162)=0,(COUNTIF(D162:AE162,"休日")),"")</f>
        <v>0</v>
      </c>
      <c r="AH162" s="465"/>
      <c r="AI162" s="203">
        <f>IF(COUNT(D163:AE163)=0,+(COUNTIF(D163:AE163,"作業"))+(COUNTIF(D163:AE163,"休日")),"")</f>
        <v>0</v>
      </c>
      <c r="AJ162" s="194">
        <f>IF(COUNT(D163:AE163)=0,(COUNTIF(D163:AE163,"休日")),"")</f>
        <v>0</v>
      </c>
      <c r="AK162" s="465"/>
      <c r="AM162" s="133"/>
      <c r="AN162" s="126"/>
      <c r="AO162" s="126"/>
      <c r="AP162" s="133"/>
      <c r="AQ162" s="133"/>
      <c r="AR162" s="131"/>
      <c r="AS162" s="133"/>
      <c r="AT162" s="133"/>
      <c r="AU162" s="133"/>
      <c r="AV162" s="133"/>
      <c r="AW162" s="133"/>
      <c r="AX162" s="133"/>
      <c r="AY162" s="133"/>
      <c r="AZ162" s="133"/>
      <c r="BA162" s="133"/>
    </row>
    <row r="163" spans="1:53" ht="27.75" customHeight="1" x14ac:dyDescent="0.4">
      <c r="A163" s="435"/>
      <c r="B163" s="462"/>
      <c r="C163" s="170" t="s">
        <v>5</v>
      </c>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463" t="str">
        <f>IFERROR(AN163,"")</f>
        <v/>
      </c>
      <c r="AG163" s="460"/>
      <c r="AH163" s="465"/>
      <c r="AI163" s="459" t="str">
        <f>IFERROR(AO163,"")</f>
        <v/>
      </c>
      <c r="AJ163" s="460"/>
      <c r="AK163" s="465"/>
      <c r="AN163" s="207" t="e">
        <f>ROUND(AG162/AF162,3)</f>
        <v>#DIV/0!</v>
      </c>
      <c r="AO163" s="208" t="e">
        <f>ROUND(AJ162/AI162,3)</f>
        <v>#DIV/0!</v>
      </c>
      <c r="AR163" s="135"/>
    </row>
    <row r="164" spans="1:53" ht="27.75" customHeight="1" x14ac:dyDescent="0.4">
      <c r="A164" s="435"/>
      <c r="B164" s="461" t="str">
        <f>$B$36</f>
        <v>作業員F</v>
      </c>
      <c r="C164" s="132" t="s">
        <v>4</v>
      </c>
      <c r="D164" s="99"/>
      <c r="E164" s="96"/>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193">
        <f>IF(COUNT(D164:AE164)=0,+(COUNTIF(D164:AE164,"作業"))+(COUNTIF(D164:AE164,"休日")),"")</f>
        <v>0</v>
      </c>
      <c r="AG164" s="194">
        <f>IF(+COUNT(D164:AE164)=0,(COUNTIF(D164:AE164,"休日")),"")</f>
        <v>0</v>
      </c>
      <c r="AH164" s="465"/>
      <c r="AI164" s="203">
        <f>IF(COUNT(D165:AE165)=0,+(COUNTIF(D165:AE165,"作業"))+(COUNTIF(D165:AE165,"休日")),"")</f>
        <v>0</v>
      </c>
      <c r="AJ164" s="194">
        <f>IF(COUNT(D165:AE165)=0,(COUNTIF(D165:AE165,"休日")),"")</f>
        <v>0</v>
      </c>
      <c r="AK164" s="465"/>
      <c r="AM164" s="137"/>
      <c r="AN164" s="126"/>
      <c r="AO164" s="126"/>
      <c r="AR164" s="131"/>
    </row>
    <row r="165" spans="1:53" ht="27.75" customHeight="1" thickBot="1" x14ac:dyDescent="0.45">
      <c r="A165" s="436"/>
      <c r="B165" s="462"/>
      <c r="C165" s="134" t="s">
        <v>5</v>
      </c>
      <c r="D165" s="97"/>
      <c r="E165" s="98"/>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478" t="str">
        <f>IFERROR(AN165,"")</f>
        <v/>
      </c>
      <c r="AG165" s="479"/>
      <c r="AH165" s="466"/>
      <c r="AI165" s="480" t="str">
        <f>IFERROR(AO165,"")</f>
        <v/>
      </c>
      <c r="AJ165" s="479"/>
      <c r="AK165" s="466"/>
      <c r="AN165" s="207" t="e">
        <f>ROUND(AG164/AF164,3)</f>
        <v>#DIV/0!</v>
      </c>
      <c r="AO165" s="208" t="e">
        <f>ROUND(AJ164/AI164,3)</f>
        <v>#DIV/0!</v>
      </c>
      <c r="AR165" s="135"/>
    </row>
    <row r="166" spans="1:53" ht="27.75" customHeight="1" thickBot="1" x14ac:dyDescent="0.45">
      <c r="A166" s="434" t="s">
        <v>71</v>
      </c>
      <c r="B166" s="437" t="s">
        <v>0</v>
      </c>
      <c r="C166" s="438"/>
      <c r="D166" s="29">
        <f>IFERROR(VLOOKUP(D386,DAY!$A$2:$E$3000,2,0),0)</f>
        <v>12</v>
      </c>
      <c r="E166" s="29">
        <f>IFERROR(VLOOKUP(E386,DAY!$A$2:$E$3000,2,0),0)</f>
        <v>12</v>
      </c>
      <c r="F166" s="29">
        <f>IFERROR(VLOOKUP(F386,DAY!$A$2:$E$3000,2,0),0)</f>
        <v>12</v>
      </c>
      <c r="G166" s="29">
        <f>IFERROR(VLOOKUP(G386,DAY!$A$2:$E$3000,2,0),0)</f>
        <v>12</v>
      </c>
      <c r="H166" s="29">
        <f>IFERROR(VLOOKUP(H386,DAY!$A$2:$E$3000,2,0),0)</f>
        <v>12</v>
      </c>
      <c r="I166" s="29">
        <f>IFERROR(VLOOKUP(I386,DAY!$A$2:$E$3000,2,0),0)</f>
        <v>12</v>
      </c>
      <c r="J166" s="29">
        <f>IFERROR(VLOOKUP(J386,DAY!$A$2:$E$3000,2,0),0)</f>
        <v>12</v>
      </c>
      <c r="K166" s="29">
        <f>IFERROR(VLOOKUP(K386,DAY!$A$2:$E$3000,2,0),0)</f>
        <v>12</v>
      </c>
      <c r="L166" s="29">
        <f>IFERROR(VLOOKUP(L386,DAY!$A$2:$E$3000,2,0),0)</f>
        <v>12</v>
      </c>
      <c r="M166" s="29">
        <f>IFERROR(VLOOKUP(M386,DAY!$A$2:$E$3000,2,0),0)</f>
        <v>12</v>
      </c>
      <c r="N166" s="29">
        <f>IFERROR(VLOOKUP(N386,DAY!$A$2:$E$3000,2,0),0)</f>
        <v>12</v>
      </c>
      <c r="O166" s="29">
        <f>IFERROR(VLOOKUP(O386,DAY!$A$2:$E$3000,2,0),0)</f>
        <v>12</v>
      </c>
      <c r="P166" s="29">
        <f>IFERROR(VLOOKUP(P386,DAY!$A$2:$E$3000,2,0),0)</f>
        <v>12</v>
      </c>
      <c r="Q166" s="29">
        <f>IFERROR(VLOOKUP(Q386,DAY!$A$2:$E$3000,2,0),0)</f>
        <v>12</v>
      </c>
      <c r="R166" s="29">
        <f>IFERROR(VLOOKUP(R386,DAY!$A$2:$E$3000,2,0),0)</f>
        <v>12</v>
      </c>
      <c r="S166" s="29">
        <f>IFERROR(VLOOKUP(S386,DAY!$A$2:$E$3000,2,0),0)</f>
        <v>12</v>
      </c>
      <c r="T166" s="29">
        <f>IFERROR(VLOOKUP(T386,DAY!$A$2:$E$3000,2,0),0)</f>
        <v>12</v>
      </c>
      <c r="U166" s="29">
        <f>IFERROR(VLOOKUP(U386,DAY!$A$2:$E$3000,2,0),0)</f>
        <v>12</v>
      </c>
      <c r="V166" s="29">
        <f>IFERROR(VLOOKUP(V386,DAY!$A$2:$E$3000,2,0),0)</f>
        <v>12</v>
      </c>
      <c r="W166" s="29">
        <f>IFERROR(VLOOKUP(W386,DAY!$A$2:$E$3000,2,0),0)</f>
        <v>12</v>
      </c>
      <c r="X166" s="29">
        <f>IFERROR(VLOOKUP(X386,DAY!$A$2:$E$3000,2,0),0)</f>
        <v>12</v>
      </c>
      <c r="Y166" s="29">
        <f>IFERROR(VLOOKUP(Y386,DAY!$A$2:$E$3000,2,0),0)</f>
        <v>12</v>
      </c>
      <c r="Z166" s="29">
        <f>IFERROR(VLOOKUP(Z386,DAY!$A$2:$E$3000,2,0),0)</f>
        <v>12</v>
      </c>
      <c r="AA166" s="29">
        <f>IFERROR(VLOOKUP(AA386,DAY!$A$2:$E$3000,2,0),0)</f>
        <v>1</v>
      </c>
      <c r="AB166" s="29">
        <f>IFERROR(VLOOKUP(AB386,DAY!$A$2:$E$3000,2,0),0)</f>
        <v>1</v>
      </c>
      <c r="AC166" s="29">
        <f>IFERROR(VLOOKUP(AC386,DAY!$A$2:$E$3000,2,0),0)</f>
        <v>1</v>
      </c>
      <c r="AD166" s="29">
        <f>IFERROR(VLOOKUP(AD386,DAY!$A$2:$E$3000,2,0),0)</f>
        <v>1</v>
      </c>
      <c r="AE166" s="29">
        <f>IFERROR(VLOOKUP(AE386,DAY!$A$2:$E$3000,2,0),0)</f>
        <v>1</v>
      </c>
      <c r="AF166" s="439" t="s">
        <v>11</v>
      </c>
      <c r="AG166" s="441" t="s">
        <v>12</v>
      </c>
      <c r="AH166" s="486" t="s">
        <v>123</v>
      </c>
      <c r="AI166" s="443" t="s">
        <v>11</v>
      </c>
      <c r="AJ166" s="441" t="s">
        <v>13</v>
      </c>
      <c r="AK166" s="486" t="s">
        <v>123</v>
      </c>
      <c r="AL166" s="133"/>
      <c r="AN166" s="126"/>
      <c r="AO166" s="126"/>
      <c r="AR166" s="138"/>
    </row>
    <row r="167" spans="1:53" ht="27.75" customHeight="1" x14ac:dyDescent="0.4">
      <c r="A167" s="435"/>
      <c r="B167" s="467" t="s">
        <v>1</v>
      </c>
      <c r="C167" s="468"/>
      <c r="D167" s="32">
        <f>IFERROR(VLOOKUP(D386,DAY!$A$2:$E$3000,3,0),0)</f>
        <v>9</v>
      </c>
      <c r="E167" s="32">
        <f>IFERROR(VLOOKUP(E386,DAY!$A$2:$E$3000,3,0),0)</f>
        <v>10</v>
      </c>
      <c r="F167" s="32">
        <f>IFERROR(VLOOKUP(F386,DAY!$A$2:$E$3000,3,0),0)</f>
        <v>11</v>
      </c>
      <c r="G167" s="32">
        <f>IFERROR(VLOOKUP(G386,DAY!$A$2:$E$3000,3,0),0)</f>
        <v>12</v>
      </c>
      <c r="H167" s="32">
        <f>IFERROR(VLOOKUP(H386,DAY!$A$2:$E$3000,3,0),0)</f>
        <v>13</v>
      </c>
      <c r="I167" s="32">
        <f>IFERROR(VLOOKUP(I386,DAY!$A$2:$E$3000,3,0),0)</f>
        <v>14</v>
      </c>
      <c r="J167" s="32">
        <f>IFERROR(VLOOKUP(J386,DAY!$A$2:$E$3000,3,0),0)</f>
        <v>15</v>
      </c>
      <c r="K167" s="32">
        <f>IFERROR(VLOOKUP(K386,DAY!$A$2:$E$3000,3,0),0)</f>
        <v>16</v>
      </c>
      <c r="L167" s="32">
        <f>IFERROR(VLOOKUP(L386,DAY!$A$2:$E$3000,3,0),0)</f>
        <v>17</v>
      </c>
      <c r="M167" s="32">
        <f>IFERROR(VLOOKUP(M386,DAY!$A$2:$E$3000,3,0),0)</f>
        <v>18</v>
      </c>
      <c r="N167" s="32">
        <f>IFERROR(VLOOKUP(N386,DAY!$A$2:$E$3000,3,0),0)</f>
        <v>19</v>
      </c>
      <c r="O167" s="32">
        <f>IFERROR(VLOOKUP(O386,DAY!$A$2:$E$3000,3,0),0)</f>
        <v>20</v>
      </c>
      <c r="P167" s="32">
        <f>IFERROR(VLOOKUP(P386,DAY!$A$2:$E$3000,3,0),0)</f>
        <v>21</v>
      </c>
      <c r="Q167" s="32">
        <f>IFERROR(VLOOKUP(Q386,DAY!$A$2:$E$3000,3,0),0)</f>
        <v>22</v>
      </c>
      <c r="R167" s="32">
        <f>IFERROR(VLOOKUP(R386,DAY!$A$2:$E$3000,3,0),0)</f>
        <v>23</v>
      </c>
      <c r="S167" s="32">
        <f>IFERROR(VLOOKUP(S386,DAY!$A$2:$E$3000,3,0),0)</f>
        <v>24</v>
      </c>
      <c r="T167" s="32">
        <f>IFERROR(VLOOKUP(T386,DAY!$A$2:$E$3000,3,0),0)</f>
        <v>25</v>
      </c>
      <c r="U167" s="32">
        <f>IFERROR(VLOOKUP(U386,DAY!$A$2:$E$3000,3,0),0)</f>
        <v>26</v>
      </c>
      <c r="V167" s="32">
        <f>IFERROR(VLOOKUP(V386,DAY!$A$2:$E$3000,3,0),0)</f>
        <v>27</v>
      </c>
      <c r="W167" s="32">
        <f>IFERROR(VLOOKUP(W386,DAY!$A$2:$E$3000,3,0),0)</f>
        <v>28</v>
      </c>
      <c r="X167" s="32">
        <f>IFERROR(VLOOKUP(X386,DAY!$A$2:$E$3000,3,0),0)</f>
        <v>29</v>
      </c>
      <c r="Y167" s="32">
        <f>IFERROR(VLOOKUP(Y386,DAY!$A$2:$E$3000,3,0),0)</f>
        <v>30</v>
      </c>
      <c r="Z167" s="32">
        <f>IFERROR(VLOOKUP(Z386,DAY!$A$2:$E$3000,3,0),0)</f>
        <v>31</v>
      </c>
      <c r="AA167" s="32">
        <f>IFERROR(VLOOKUP(AA386,DAY!$A$2:$E$3000,3,0),0)</f>
        <v>1</v>
      </c>
      <c r="AB167" s="32">
        <f>IFERROR(VLOOKUP(AB386,DAY!$A$2:$E$3000,3,0),0)</f>
        <v>2</v>
      </c>
      <c r="AC167" s="32">
        <f>IFERROR(VLOOKUP(AC386,DAY!$A$2:$E$3000,3,0),0)</f>
        <v>3</v>
      </c>
      <c r="AD167" s="32">
        <f>IFERROR(VLOOKUP(AD386,DAY!$A$2:$E$3000,3,0),0)</f>
        <v>4</v>
      </c>
      <c r="AE167" s="32">
        <f>IFERROR(VLOOKUP(AE386,DAY!$A$2:$E$3000,3,0),0)</f>
        <v>5</v>
      </c>
      <c r="AF167" s="440"/>
      <c r="AG167" s="442"/>
      <c r="AH167" s="487"/>
      <c r="AI167" s="444"/>
      <c r="AJ167" s="442"/>
      <c r="AK167" s="487"/>
      <c r="AN167" s="126"/>
      <c r="AO167" s="126"/>
      <c r="AR167" s="127"/>
    </row>
    <row r="168" spans="1:53" ht="27.75" customHeight="1" x14ac:dyDescent="0.4">
      <c r="A168" s="435"/>
      <c r="B168" s="469" t="s">
        <v>2</v>
      </c>
      <c r="C168" s="470"/>
      <c r="D168" s="35" t="str">
        <f>IFERROR(VLOOKUP(D386,DAY!$A$2:$E$3000,4,0),0)</f>
        <v>水</v>
      </c>
      <c r="E168" s="35" t="str">
        <f>IFERROR(VLOOKUP(E386,DAY!$A$2:$E$3000,4,0),0)</f>
        <v>木</v>
      </c>
      <c r="F168" s="35" t="str">
        <f>IFERROR(VLOOKUP(F386,DAY!$A$2:$E$3000,4,0),0)</f>
        <v>金</v>
      </c>
      <c r="G168" s="35" t="str">
        <f>IFERROR(VLOOKUP(G386,DAY!$A$2:$E$3000,4,0),0)</f>
        <v>土</v>
      </c>
      <c r="H168" s="35" t="str">
        <f>IFERROR(VLOOKUP(H386,DAY!$A$2:$E$3000,4,0),0)</f>
        <v>日</v>
      </c>
      <c r="I168" s="35" t="str">
        <f>IFERROR(VLOOKUP(I386,DAY!$A$2:$E$3000,4,0),0)</f>
        <v>月</v>
      </c>
      <c r="J168" s="35" t="str">
        <f>IFERROR(VLOOKUP(J386,DAY!$A$2:$E$3000,4,0),0)</f>
        <v>火</v>
      </c>
      <c r="K168" s="35" t="str">
        <f>IFERROR(VLOOKUP(K386,DAY!$A$2:$E$3000,4,0),0)</f>
        <v>水</v>
      </c>
      <c r="L168" s="35" t="str">
        <f>IFERROR(VLOOKUP(L386,DAY!$A$2:$E$3000,4,0),0)</f>
        <v>木</v>
      </c>
      <c r="M168" s="35" t="str">
        <f>IFERROR(VLOOKUP(M386,DAY!$A$2:$E$3000,4,0),0)</f>
        <v>金</v>
      </c>
      <c r="N168" s="35" t="str">
        <f>IFERROR(VLOOKUP(N386,DAY!$A$2:$E$3000,4,0),0)</f>
        <v>土</v>
      </c>
      <c r="O168" s="35" t="str">
        <f>IFERROR(VLOOKUP(O386,DAY!$A$2:$E$3000,4,0),0)</f>
        <v>日</v>
      </c>
      <c r="P168" s="35" t="str">
        <f>IFERROR(VLOOKUP(P386,DAY!$A$2:$E$3000,4,0),0)</f>
        <v>月</v>
      </c>
      <c r="Q168" s="35" t="str">
        <f>IFERROR(VLOOKUP(Q386,DAY!$A$2:$E$3000,4,0),0)</f>
        <v>火</v>
      </c>
      <c r="R168" s="35" t="str">
        <f>IFERROR(VLOOKUP(R386,DAY!$A$2:$E$3000,4,0),0)</f>
        <v>水</v>
      </c>
      <c r="S168" s="35" t="str">
        <f>IFERROR(VLOOKUP(S386,DAY!$A$2:$E$3000,4,0),0)</f>
        <v>木</v>
      </c>
      <c r="T168" s="35" t="str">
        <f>IFERROR(VLOOKUP(T386,DAY!$A$2:$E$3000,4,0),0)</f>
        <v>金</v>
      </c>
      <c r="U168" s="35" t="str">
        <f>IFERROR(VLOOKUP(U386,DAY!$A$2:$E$3000,4,0),0)</f>
        <v>土</v>
      </c>
      <c r="V168" s="35" t="str">
        <f>IFERROR(VLOOKUP(V386,DAY!$A$2:$E$3000,4,0),0)</f>
        <v>日</v>
      </c>
      <c r="W168" s="35" t="str">
        <f>IFERROR(VLOOKUP(W386,DAY!$A$2:$E$3000,4,0),0)</f>
        <v>月</v>
      </c>
      <c r="X168" s="35" t="str">
        <f>IFERROR(VLOOKUP(X386,DAY!$A$2:$E$3000,4,0),0)</f>
        <v>火</v>
      </c>
      <c r="Y168" s="35" t="str">
        <f>IFERROR(VLOOKUP(Y386,DAY!$A$2:$E$3000,4,0),0)</f>
        <v>水</v>
      </c>
      <c r="Z168" s="35" t="str">
        <f>IFERROR(VLOOKUP(Z386,DAY!$A$2:$E$3000,4,0),0)</f>
        <v>木</v>
      </c>
      <c r="AA168" s="35" t="str">
        <f>IFERROR(VLOOKUP(AA386,DAY!$A$2:$E$3000,4,0),0)</f>
        <v>金</v>
      </c>
      <c r="AB168" s="35" t="str">
        <f>IFERROR(VLOOKUP(AB386,DAY!$A$2:$E$3000,4,0),0)</f>
        <v>土</v>
      </c>
      <c r="AC168" s="35" t="str">
        <f>IFERROR(VLOOKUP(AC386,DAY!$A$2:$E$3000,4,0),0)</f>
        <v>日</v>
      </c>
      <c r="AD168" s="35" t="str">
        <f>IFERROR(VLOOKUP(AD386,DAY!$A$2:$E$3000,4,0),0)</f>
        <v>月</v>
      </c>
      <c r="AE168" s="35" t="str">
        <f>IFERROR(VLOOKUP(AE386,DAY!$A$2:$E$3000,4,0),0)</f>
        <v>火</v>
      </c>
      <c r="AF168" s="440"/>
      <c r="AG168" s="442"/>
      <c r="AH168" s="206" t="str">
        <f>IF($AF$6="",$AN$4,$AN$7)</f>
        <v/>
      </c>
      <c r="AI168" s="444"/>
      <c r="AJ168" s="442"/>
      <c r="AK168" s="205" t="str">
        <f>IF($AF$6="",$AN$4,$AN$7)</f>
        <v/>
      </c>
      <c r="AN168" s="126"/>
      <c r="AO168" s="126"/>
      <c r="AR168" s="130"/>
    </row>
    <row r="169" spans="1:53" ht="89.25" customHeight="1" x14ac:dyDescent="0.4">
      <c r="A169" s="435"/>
      <c r="B169" s="471" t="s">
        <v>3</v>
      </c>
      <c r="C169" s="472"/>
      <c r="D169" s="36" t="str">
        <f>IFERROR(VLOOKUP(D386,DAY!$A$2:$E$3000,5,0),0)</f>
        <v/>
      </c>
      <c r="E169" s="36" t="str">
        <f>IFERROR(VLOOKUP(E386,DAY!$A$2:$E$3000,5,0),0)</f>
        <v/>
      </c>
      <c r="F169" s="36" t="str">
        <f>IFERROR(VLOOKUP(F386,DAY!$A$2:$E$3000,5,0),0)</f>
        <v/>
      </c>
      <c r="G169" s="36" t="str">
        <f>IFERROR(VLOOKUP(G386,DAY!$A$2:$E$3000,5,0),0)</f>
        <v/>
      </c>
      <c r="H169" s="36" t="str">
        <f>IFERROR(VLOOKUP(H386,DAY!$A$2:$E$3000,5,0),0)</f>
        <v/>
      </c>
      <c r="I169" s="36" t="str">
        <f>IFERROR(VLOOKUP(I386,DAY!$A$2:$E$3000,5,0),0)</f>
        <v/>
      </c>
      <c r="J169" s="36" t="str">
        <f>IFERROR(VLOOKUP(J386,DAY!$A$2:$E$3000,5,0),0)</f>
        <v/>
      </c>
      <c r="K169" s="36" t="str">
        <f>IFERROR(VLOOKUP(K386,DAY!$A$2:$E$3000,5,0),0)</f>
        <v/>
      </c>
      <c r="L169" s="36" t="str">
        <f>IFERROR(VLOOKUP(L386,DAY!$A$2:$E$3000,5,0),0)</f>
        <v/>
      </c>
      <c r="M169" s="36" t="str">
        <f>IFERROR(VLOOKUP(M386,DAY!$A$2:$E$3000,5,0),0)</f>
        <v/>
      </c>
      <c r="N169" s="36" t="str">
        <f>IFERROR(VLOOKUP(N386,DAY!$A$2:$E$3000,5,0),0)</f>
        <v/>
      </c>
      <c r="O169" s="36" t="str">
        <f>IFERROR(VLOOKUP(O386,DAY!$A$2:$E$3000,5,0),0)</f>
        <v/>
      </c>
      <c r="P169" s="36" t="str">
        <f>IFERROR(VLOOKUP(P386,DAY!$A$2:$E$3000,5,0),0)</f>
        <v/>
      </c>
      <c r="Q169" s="36" t="str">
        <f>IFERROR(VLOOKUP(Q386,DAY!$A$2:$E$3000,5,0),0)</f>
        <v/>
      </c>
      <c r="R169" s="36" t="str">
        <f>IFERROR(VLOOKUP(R386,DAY!$A$2:$E$3000,5,0),0)</f>
        <v/>
      </c>
      <c r="S169" s="36" t="str">
        <f>IFERROR(VLOOKUP(S386,DAY!$A$2:$E$3000,5,0),0)</f>
        <v/>
      </c>
      <c r="T169" s="36" t="str">
        <f>IFERROR(VLOOKUP(T386,DAY!$A$2:$E$3000,5,0),0)</f>
        <v/>
      </c>
      <c r="U169" s="36" t="str">
        <f>IFERROR(VLOOKUP(U386,DAY!$A$2:$E$3000,5,0),0)</f>
        <v/>
      </c>
      <c r="V169" s="36" t="str">
        <f>IFERROR(VLOOKUP(V386,DAY!$A$2:$E$3000,5,0),0)</f>
        <v/>
      </c>
      <c r="W169" s="36" t="str">
        <f>IFERROR(VLOOKUP(W386,DAY!$A$2:$E$3000,5,0),0)</f>
        <v/>
      </c>
      <c r="X169" s="36" t="str">
        <f>IFERROR(VLOOKUP(X386,DAY!$A$2:$E$3000,5,0),0)</f>
        <v/>
      </c>
      <c r="Y169" s="36" t="str">
        <f>IFERROR(VLOOKUP(Y386,DAY!$A$2:$E$3000,5,0),0)</f>
        <v/>
      </c>
      <c r="Z169" s="36" t="str">
        <f>IFERROR(VLOOKUP(Z386,DAY!$A$2:$E$3000,5,0),0)</f>
        <v/>
      </c>
      <c r="AA169" s="36" t="str">
        <f>IFERROR(VLOOKUP(AA386,DAY!$A$2:$E$3000,5,0),0)</f>
        <v>元日</v>
      </c>
      <c r="AB169" s="36" t="str">
        <f>IFERROR(VLOOKUP(AB386,DAY!$A$2:$E$3000,5,0),0)</f>
        <v/>
      </c>
      <c r="AC169" s="36" t="str">
        <f>IFERROR(VLOOKUP(AC386,DAY!$A$2:$E$3000,5,0),0)</f>
        <v/>
      </c>
      <c r="AD169" s="36" t="str">
        <f>IFERROR(VLOOKUP(AD386,DAY!$A$2:$E$3000,5,0),0)</f>
        <v/>
      </c>
      <c r="AE169" s="36" t="str">
        <f>IFERROR(VLOOKUP(AE386,DAY!$A$2:$E$3000,5,0),0)</f>
        <v/>
      </c>
      <c r="AF169" s="440"/>
      <c r="AG169" s="442"/>
      <c r="AH169" s="197" t="s">
        <v>124</v>
      </c>
      <c r="AI169" s="444"/>
      <c r="AJ169" s="442"/>
      <c r="AK169" s="197" t="s">
        <v>124</v>
      </c>
      <c r="AN169" s="126"/>
      <c r="AO169" s="137"/>
      <c r="AR169" s="130"/>
    </row>
    <row r="170" spans="1:53" ht="27.75" customHeight="1" x14ac:dyDescent="0.4">
      <c r="A170" s="435"/>
      <c r="B170" s="461" t="str">
        <f>$B$26</f>
        <v>作業員A</v>
      </c>
      <c r="C170" s="132" t="s">
        <v>4</v>
      </c>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193">
        <f>IF(COUNT(D170:AE170)=0,+(COUNTIF(D170:AE170,"作業"))+(COUNTIF(D170:AE170,"休日")),"")</f>
        <v>0</v>
      </c>
      <c r="AG170" s="194">
        <f>IF(+COUNT(D170:AE170)=0,(COUNTIF(D170:AE170,"休日")),"")</f>
        <v>0</v>
      </c>
      <c r="AH170" s="473" t="str">
        <f>IFERROR(ROUND(AVERAGE(AF171,AF173,AF175,AF177,AF179,AF181),3),"")</f>
        <v/>
      </c>
      <c r="AI170" s="203">
        <f>IF(COUNT(D171:AE171)=0,+(COUNTIF(D171:AE171,"作業"))+(COUNTIF(D171:AE171,"休日")),"")</f>
        <v>0</v>
      </c>
      <c r="AJ170" s="194">
        <f>IF(COUNT(D171:AE171)=0,(COUNTIF(D171:AE171,"休日")),"")</f>
        <v>0</v>
      </c>
      <c r="AK170" s="473" t="str">
        <f>IFERROR(ROUND(AVERAGE(AI171,AI173,AI175,AI177,AI179,AI181),3),"")</f>
        <v/>
      </c>
      <c r="AM170" s="133"/>
      <c r="AN170" s="126"/>
      <c r="AO170" s="126"/>
      <c r="AP170" s="133"/>
      <c r="AQ170" s="133"/>
      <c r="AR170" s="131"/>
      <c r="AS170" s="133"/>
      <c r="AT170" s="133"/>
      <c r="AU170" s="133"/>
      <c r="AV170" s="133"/>
      <c r="AW170" s="133"/>
      <c r="AX170" s="133"/>
      <c r="AY170" s="133"/>
      <c r="AZ170" s="133"/>
      <c r="BA170" s="133"/>
    </row>
    <row r="171" spans="1:53" ht="27.75" customHeight="1" x14ac:dyDescent="0.4">
      <c r="A171" s="435"/>
      <c r="B171" s="462"/>
      <c r="C171" s="170" t="s">
        <v>5</v>
      </c>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463" t="str">
        <f>IFERROR(AN171,"")</f>
        <v/>
      </c>
      <c r="AG171" s="460"/>
      <c r="AH171" s="474"/>
      <c r="AI171" s="459" t="str">
        <f>IFERROR(AO171,"")</f>
        <v/>
      </c>
      <c r="AJ171" s="460"/>
      <c r="AK171" s="481"/>
      <c r="AN171" s="207" t="e">
        <f>ROUND(AG170/AF170,3)</f>
        <v>#DIV/0!</v>
      </c>
      <c r="AO171" s="208" t="e">
        <f>ROUND(AJ170/AI170,3)</f>
        <v>#DIV/0!</v>
      </c>
      <c r="AR171" s="135"/>
    </row>
    <row r="172" spans="1:53" ht="27.75" customHeight="1" x14ac:dyDescent="0.4">
      <c r="A172" s="435"/>
      <c r="B172" s="461" t="str">
        <f>$B$28</f>
        <v>作業員B</v>
      </c>
      <c r="C172" s="132" t="s">
        <v>4</v>
      </c>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193">
        <f>IF(COUNT(D172:AE172)=0,+(COUNTIF(D172:AE172,"作業"))+(COUNTIF(D172:AE172,"休日")),"")</f>
        <v>0</v>
      </c>
      <c r="AG172" s="194">
        <f>IF(+COUNT(D172:AE172)=0,(COUNTIF(D172:AE172,"休日")),"")</f>
        <v>0</v>
      </c>
      <c r="AH172" s="474"/>
      <c r="AI172" s="203">
        <f>IF(COUNT(D173:AE173)=0,+(COUNTIF(D173:AE173,"作業"))+(COUNTIF(D173:AE173,"休日")),"")</f>
        <v>0</v>
      </c>
      <c r="AJ172" s="194">
        <f>IF(COUNT(D173:AE173)=0,(COUNTIF(D173:AE173,"休日")),"")</f>
        <v>0</v>
      </c>
      <c r="AK172" s="481"/>
      <c r="AM172" s="133"/>
      <c r="AN172" s="126"/>
      <c r="AO172" s="126"/>
      <c r="AP172" s="133"/>
      <c r="AQ172" s="133"/>
      <c r="AR172" s="131"/>
      <c r="AS172" s="133"/>
      <c r="AT172" s="133"/>
      <c r="AU172" s="133"/>
      <c r="AV172" s="133"/>
      <c r="AW172" s="133"/>
      <c r="AX172" s="133"/>
      <c r="AY172" s="133"/>
      <c r="AZ172" s="133"/>
      <c r="BA172" s="133"/>
    </row>
    <row r="173" spans="1:53" ht="27.75" customHeight="1" x14ac:dyDescent="0.4">
      <c r="A173" s="435"/>
      <c r="B173" s="462"/>
      <c r="C173" s="170" t="s">
        <v>5</v>
      </c>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463" t="str">
        <f>IFERROR(AN173,"")</f>
        <v/>
      </c>
      <c r="AG173" s="460"/>
      <c r="AH173" s="474"/>
      <c r="AI173" s="459" t="str">
        <f>IFERROR(AO173,"")</f>
        <v/>
      </c>
      <c r="AJ173" s="460"/>
      <c r="AK173" s="481"/>
      <c r="AN173" s="207" t="e">
        <f>ROUND(AG172/AF172,3)</f>
        <v>#DIV/0!</v>
      </c>
      <c r="AO173" s="208" t="e">
        <f>ROUND(AJ172/AI172,3)</f>
        <v>#DIV/0!</v>
      </c>
      <c r="AR173" s="135"/>
    </row>
    <row r="174" spans="1:53" ht="27.75" customHeight="1" x14ac:dyDescent="0.4">
      <c r="A174" s="435"/>
      <c r="B174" s="461" t="str">
        <f>$B$30</f>
        <v>作業員C</v>
      </c>
      <c r="C174" s="132" t="s">
        <v>4</v>
      </c>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193">
        <f>IF(COUNT(D174:AE174)=0,+(COUNTIF(D174:AE174,"作業"))+(COUNTIF(D174:AE174,"休日")),"")</f>
        <v>0</v>
      </c>
      <c r="AG174" s="194">
        <f>IF(+COUNT(D174:AE174)=0,(COUNTIF(D174:AE174,"休日")),"")</f>
        <v>0</v>
      </c>
      <c r="AH174" s="474"/>
      <c r="AI174" s="203">
        <f>IF(COUNT(D175:AE175)=0,+(COUNTIF(D175:AE175,"作業"))+(COUNTIF(D175:AE175,"休日")),"")</f>
        <v>0</v>
      </c>
      <c r="AJ174" s="194">
        <f>IF(COUNT(D175:AE175)=0,(COUNTIF(D175:AE175,"休日")),"")</f>
        <v>0</v>
      </c>
      <c r="AK174" s="481"/>
      <c r="AM174" s="133"/>
      <c r="AN174" s="126"/>
      <c r="AO174" s="126"/>
      <c r="AP174" s="133"/>
      <c r="AQ174" s="133"/>
      <c r="AR174" s="131"/>
      <c r="AS174" s="133"/>
      <c r="AT174" s="133"/>
      <c r="AU174" s="133"/>
      <c r="AV174" s="133"/>
      <c r="AW174" s="133"/>
      <c r="AX174" s="133"/>
      <c r="AY174" s="133"/>
      <c r="AZ174" s="133"/>
      <c r="BA174" s="133"/>
    </row>
    <row r="175" spans="1:53" ht="27.75" customHeight="1" x14ac:dyDescent="0.4">
      <c r="A175" s="435"/>
      <c r="B175" s="462"/>
      <c r="C175" s="170" t="s">
        <v>5</v>
      </c>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463" t="str">
        <f>IFERROR(AN175,"")</f>
        <v/>
      </c>
      <c r="AG175" s="460"/>
      <c r="AH175" s="475"/>
      <c r="AI175" s="459" t="str">
        <f>IFERROR(AO175,"")</f>
        <v/>
      </c>
      <c r="AJ175" s="460"/>
      <c r="AK175" s="482"/>
      <c r="AN175" s="207" t="e">
        <f>ROUND(AG174/AF174,3)</f>
        <v>#DIV/0!</v>
      </c>
      <c r="AO175" s="208" t="e">
        <f>ROUND(AJ174/AI174,3)</f>
        <v>#DIV/0!</v>
      </c>
      <c r="AR175" s="135"/>
    </row>
    <row r="176" spans="1:53" ht="27.75" customHeight="1" x14ac:dyDescent="0.4">
      <c r="A176" s="435"/>
      <c r="B176" s="461" t="str">
        <f>$B$32</f>
        <v>作業員D</v>
      </c>
      <c r="C176" s="132" t="s">
        <v>4</v>
      </c>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193">
        <f>IF(COUNT(D176:AE176)=0,+(COUNTIF(D176:AE176,"作業"))+(COUNTIF(D176:AE176,"休日")),"")</f>
        <v>0</v>
      </c>
      <c r="AG176" s="194">
        <f>IF(+COUNT(D176:AE176)=0,(COUNTIF(D176:AE176,"休日")),"")</f>
        <v>0</v>
      </c>
      <c r="AH176" s="464"/>
      <c r="AI176" s="203">
        <f>IF(COUNT(D177:AE177)=0,+(COUNTIF(D177:AE177,"作業"))+(COUNTIF(D177:AE177,"休日")),"")</f>
        <v>0</v>
      </c>
      <c r="AJ176" s="194">
        <f>IF(COUNT(D177:AE177)=0,(COUNTIF(D177:AE177,"休日")),"")</f>
        <v>0</v>
      </c>
      <c r="AK176" s="464"/>
      <c r="AM176" s="133"/>
      <c r="AN176" s="126"/>
      <c r="AO176" s="126"/>
      <c r="AP176" s="133"/>
      <c r="AQ176" s="133"/>
      <c r="AR176" s="131"/>
      <c r="AS176" s="133"/>
      <c r="AT176" s="133"/>
      <c r="AU176" s="133"/>
      <c r="AV176" s="133"/>
      <c r="AW176" s="133"/>
      <c r="AX176" s="133"/>
      <c r="AY176" s="133"/>
      <c r="AZ176" s="133"/>
      <c r="BA176" s="133"/>
    </row>
    <row r="177" spans="1:53" ht="27.75" customHeight="1" x14ac:dyDescent="0.4">
      <c r="A177" s="435"/>
      <c r="B177" s="462"/>
      <c r="C177" s="170" t="s">
        <v>5</v>
      </c>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463" t="str">
        <f>IFERROR(AN177,"")</f>
        <v/>
      </c>
      <c r="AG177" s="460"/>
      <c r="AH177" s="465"/>
      <c r="AI177" s="459" t="str">
        <f>IFERROR(AO177,"")</f>
        <v/>
      </c>
      <c r="AJ177" s="460"/>
      <c r="AK177" s="465"/>
      <c r="AN177" s="207" t="e">
        <f>ROUND(AG176/AF176,3)</f>
        <v>#DIV/0!</v>
      </c>
      <c r="AO177" s="208" t="e">
        <f>ROUND(AJ176/AI176,3)</f>
        <v>#DIV/0!</v>
      </c>
      <c r="AR177" s="135"/>
    </row>
    <row r="178" spans="1:53" ht="27.75" customHeight="1" x14ac:dyDescent="0.4">
      <c r="A178" s="435"/>
      <c r="B178" s="461" t="str">
        <f>$B$34</f>
        <v>作業員E</v>
      </c>
      <c r="C178" s="132" t="s">
        <v>4</v>
      </c>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193">
        <f>IF(COUNT(D178:AE178)=0,+(COUNTIF(D178:AE178,"作業"))+(COUNTIF(D178:AE178,"休日")),"")</f>
        <v>0</v>
      </c>
      <c r="AG178" s="194">
        <f>IF(+COUNT(D178:AE178)=0,(COUNTIF(D178:AE178,"休日")),"")</f>
        <v>0</v>
      </c>
      <c r="AH178" s="465"/>
      <c r="AI178" s="203">
        <f>IF(COUNT(D179:AE179)=0,+(COUNTIF(D179:AE179,"作業"))+(COUNTIF(D179:AE179,"休日")),"")</f>
        <v>0</v>
      </c>
      <c r="AJ178" s="194">
        <f>IF(COUNT(D179:AE179)=0,(COUNTIF(D179:AE179,"休日")),"")</f>
        <v>0</v>
      </c>
      <c r="AK178" s="465"/>
      <c r="AM178" s="133"/>
      <c r="AN178" s="126"/>
      <c r="AO178" s="126"/>
      <c r="AP178" s="133"/>
      <c r="AQ178" s="133"/>
      <c r="AR178" s="131"/>
      <c r="AS178" s="133"/>
      <c r="AT178" s="133"/>
      <c r="AU178" s="133"/>
      <c r="AV178" s="133"/>
      <c r="AW178" s="133"/>
      <c r="AX178" s="133"/>
      <c r="AY178" s="133"/>
      <c r="AZ178" s="133"/>
      <c r="BA178" s="133"/>
    </row>
    <row r="179" spans="1:53" ht="27.75" customHeight="1" x14ac:dyDescent="0.4">
      <c r="A179" s="435"/>
      <c r="B179" s="462"/>
      <c r="C179" s="170" t="s">
        <v>5</v>
      </c>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463" t="str">
        <f>IFERROR(AN179,"")</f>
        <v/>
      </c>
      <c r="AG179" s="460"/>
      <c r="AH179" s="465"/>
      <c r="AI179" s="459" t="str">
        <f>IFERROR(AO179,"")</f>
        <v/>
      </c>
      <c r="AJ179" s="460"/>
      <c r="AK179" s="465"/>
      <c r="AN179" s="207" t="e">
        <f>ROUND(AG178/AF178,3)</f>
        <v>#DIV/0!</v>
      </c>
      <c r="AO179" s="208" t="e">
        <f>ROUND(AJ178/AI178,3)</f>
        <v>#DIV/0!</v>
      </c>
      <c r="AR179" s="135"/>
    </row>
    <row r="180" spans="1:53" ht="27.75" customHeight="1" x14ac:dyDescent="0.4">
      <c r="A180" s="435"/>
      <c r="B180" s="461" t="str">
        <f>$B$36</f>
        <v>作業員F</v>
      </c>
      <c r="C180" s="132" t="s">
        <v>4</v>
      </c>
      <c r="D180" s="99"/>
      <c r="E180" s="96"/>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193">
        <f>IF(COUNT(D180:AE180)=0,+(COUNTIF(D180:AE180,"作業"))+(COUNTIF(D180:AE180,"休日")),"")</f>
        <v>0</v>
      </c>
      <c r="AG180" s="194">
        <f>IF(+COUNT(D180:AE180)=0,(COUNTIF(D180:AE180,"休日")),"")</f>
        <v>0</v>
      </c>
      <c r="AH180" s="465"/>
      <c r="AI180" s="203">
        <f>IF(COUNT(D181:AE181)=0,+(COUNTIF(D181:AE181,"作業"))+(COUNTIF(D181:AE181,"休日")),"")</f>
        <v>0</v>
      </c>
      <c r="AJ180" s="194">
        <f>IF(COUNT(D181:AE181)=0,(COUNTIF(D181:AE181,"休日")),"")</f>
        <v>0</v>
      </c>
      <c r="AK180" s="465"/>
      <c r="AM180" s="133"/>
      <c r="AN180" s="126"/>
      <c r="AO180" s="126"/>
      <c r="AR180" s="131"/>
    </row>
    <row r="181" spans="1:53" ht="27.75" customHeight="1" thickBot="1" x14ac:dyDescent="0.45">
      <c r="A181" s="436"/>
      <c r="B181" s="462"/>
      <c r="C181" s="134" t="s">
        <v>5</v>
      </c>
      <c r="D181" s="97"/>
      <c r="E181" s="104"/>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478" t="str">
        <f>IFERROR(AN181,"")</f>
        <v/>
      </c>
      <c r="AG181" s="479"/>
      <c r="AH181" s="466"/>
      <c r="AI181" s="480" t="str">
        <f>IFERROR(AO181,"")</f>
        <v/>
      </c>
      <c r="AJ181" s="479"/>
      <c r="AK181" s="466"/>
      <c r="AN181" s="207" t="e">
        <f>ROUND(AG180/AF180,3)</f>
        <v>#DIV/0!</v>
      </c>
      <c r="AO181" s="208" t="e">
        <f>ROUND(AJ180/AI180,3)</f>
        <v>#DIV/0!</v>
      </c>
      <c r="AR181" s="135"/>
    </row>
    <row r="182" spans="1:53" ht="27.75" customHeight="1" thickBot="1" x14ac:dyDescent="0.45">
      <c r="A182" s="434" t="s">
        <v>72</v>
      </c>
      <c r="B182" s="437" t="s">
        <v>0</v>
      </c>
      <c r="C182" s="438"/>
      <c r="D182" s="44">
        <f>IFERROR(VLOOKUP(D387,DAY!$A$2:$E$3000,2,0),0)</f>
        <v>1</v>
      </c>
      <c r="E182" s="195">
        <f>IFERROR(VLOOKUP(E387,DAY!$A$2:$E$3000,2,0),0)</f>
        <v>1</v>
      </c>
      <c r="F182" s="44">
        <f>IFERROR(VLOOKUP(F387,DAY!$A$2:$E$3000,2,0),0)</f>
        <v>1</v>
      </c>
      <c r="G182" s="44">
        <f>IFERROR(VLOOKUP(G387,DAY!$A$2:$E$3000,2,0),0)</f>
        <v>1</v>
      </c>
      <c r="H182" s="44">
        <f>IFERROR(VLOOKUP(H387,DAY!$A$2:$E$3000,2,0),0)</f>
        <v>1</v>
      </c>
      <c r="I182" s="44">
        <f>IFERROR(VLOOKUP(I387,DAY!$A$2:$E$3000,2,0),0)</f>
        <v>1</v>
      </c>
      <c r="J182" s="44">
        <f>IFERROR(VLOOKUP(J387,DAY!$A$2:$E$3000,2,0),0)</f>
        <v>1</v>
      </c>
      <c r="K182" s="44">
        <f>IFERROR(VLOOKUP(K387,DAY!$A$2:$E$3000,2,0),0)</f>
        <v>1</v>
      </c>
      <c r="L182" s="44">
        <f>IFERROR(VLOOKUP(L387,DAY!$A$2:$E$3000,2,0),0)</f>
        <v>1</v>
      </c>
      <c r="M182" s="44">
        <f>IFERROR(VLOOKUP(M387,DAY!$A$2:$E$3000,2,0),0)</f>
        <v>1</v>
      </c>
      <c r="N182" s="44">
        <f>IFERROR(VLOOKUP(N387,DAY!$A$2:$E$3000,2,0),0)</f>
        <v>1</v>
      </c>
      <c r="O182" s="44">
        <f>IFERROR(VLOOKUP(O387,DAY!$A$2:$E$3000,2,0),0)</f>
        <v>1</v>
      </c>
      <c r="P182" s="44">
        <f>IFERROR(VLOOKUP(P387,DAY!$A$2:$E$3000,2,0),0)</f>
        <v>1</v>
      </c>
      <c r="Q182" s="44">
        <f>IFERROR(VLOOKUP(Q387,DAY!$A$2:$E$3000,2,0),0)</f>
        <v>1</v>
      </c>
      <c r="R182" s="44">
        <f>IFERROR(VLOOKUP(R387,DAY!$A$2:$E$3000,2,0),0)</f>
        <v>1</v>
      </c>
      <c r="S182" s="44">
        <f>IFERROR(VLOOKUP(S387,DAY!$A$2:$E$3000,2,0),0)</f>
        <v>1</v>
      </c>
      <c r="T182" s="44">
        <f>IFERROR(VLOOKUP(T387,DAY!$A$2:$E$3000,2,0),0)</f>
        <v>1</v>
      </c>
      <c r="U182" s="44">
        <f>IFERROR(VLOOKUP(U387,DAY!$A$2:$E$3000,2,0),0)</f>
        <v>1</v>
      </c>
      <c r="V182" s="44">
        <f>IFERROR(VLOOKUP(V387,DAY!$A$2:$E$3000,2,0),0)</f>
        <v>1</v>
      </c>
      <c r="W182" s="44">
        <f>IFERROR(VLOOKUP(W387,DAY!$A$2:$E$3000,2,0),0)</f>
        <v>1</v>
      </c>
      <c r="X182" s="44">
        <f>IFERROR(VLOOKUP(X387,DAY!$A$2:$E$3000,2,0),0)</f>
        <v>1</v>
      </c>
      <c r="Y182" s="44">
        <f>IFERROR(VLOOKUP(Y387,DAY!$A$2:$E$3000,2,0),0)</f>
        <v>1</v>
      </c>
      <c r="Z182" s="44">
        <f>IFERROR(VLOOKUP(Z387,DAY!$A$2:$E$3000,2,0),0)</f>
        <v>1</v>
      </c>
      <c r="AA182" s="44">
        <f>IFERROR(VLOOKUP(AA387,DAY!$A$2:$E$3000,2,0),0)</f>
        <v>1</v>
      </c>
      <c r="AB182" s="44">
        <f>IFERROR(VLOOKUP(AB387,DAY!$A$2:$E$3000,2,0),0)</f>
        <v>1</v>
      </c>
      <c r="AC182" s="44">
        <f>IFERROR(VLOOKUP(AC387,DAY!$A$2:$E$3000,2,0),0)</f>
        <v>1</v>
      </c>
      <c r="AD182" s="44">
        <f>IFERROR(VLOOKUP(AD387,DAY!$A$2:$E$3000,2,0),0)</f>
        <v>2</v>
      </c>
      <c r="AE182" s="44">
        <f>IFERROR(VLOOKUP(AE387,DAY!$A$2:$E$3000,2,0),0)</f>
        <v>2</v>
      </c>
      <c r="AF182" s="439" t="s">
        <v>11</v>
      </c>
      <c r="AG182" s="441" t="s">
        <v>12</v>
      </c>
      <c r="AH182" s="486" t="s">
        <v>123</v>
      </c>
      <c r="AI182" s="443" t="s">
        <v>11</v>
      </c>
      <c r="AJ182" s="441" t="s">
        <v>13</v>
      </c>
      <c r="AK182" s="486" t="s">
        <v>123</v>
      </c>
      <c r="AL182" s="133"/>
      <c r="AN182" s="126"/>
      <c r="AO182" s="126"/>
      <c r="AR182" s="136"/>
    </row>
    <row r="183" spans="1:53" ht="27.75" customHeight="1" x14ac:dyDescent="0.4">
      <c r="A183" s="435"/>
      <c r="B183" s="467" t="s">
        <v>1</v>
      </c>
      <c r="C183" s="468"/>
      <c r="D183" s="32">
        <f>IFERROR(VLOOKUP(D387,DAY!$A$2:$E$3000,3,0),0)</f>
        <v>6</v>
      </c>
      <c r="E183" s="32">
        <f>IFERROR(VLOOKUP(E387,DAY!$A$2:$E$3000,3,0),0)</f>
        <v>7</v>
      </c>
      <c r="F183" s="32">
        <f>IFERROR(VLOOKUP(F387,DAY!$A$2:$E$3000,3,0),0)</f>
        <v>8</v>
      </c>
      <c r="G183" s="32">
        <f>IFERROR(VLOOKUP(G387,DAY!$A$2:$E$3000,3,0),0)</f>
        <v>9</v>
      </c>
      <c r="H183" s="32">
        <f>IFERROR(VLOOKUP(H387,DAY!$A$2:$E$3000,3,0),0)</f>
        <v>10</v>
      </c>
      <c r="I183" s="32">
        <f>IFERROR(VLOOKUP(I387,DAY!$A$2:$E$3000,3,0),0)</f>
        <v>11</v>
      </c>
      <c r="J183" s="32">
        <f>IFERROR(VLOOKUP(J387,DAY!$A$2:$E$3000,3,0),0)</f>
        <v>12</v>
      </c>
      <c r="K183" s="32">
        <f>IFERROR(VLOOKUP(K387,DAY!$A$2:$E$3000,3,0),0)</f>
        <v>13</v>
      </c>
      <c r="L183" s="32">
        <f>IFERROR(VLOOKUP(L387,DAY!$A$2:$E$3000,3,0),0)</f>
        <v>14</v>
      </c>
      <c r="M183" s="32">
        <f>IFERROR(VLOOKUP(M387,DAY!$A$2:$E$3000,3,0),0)</f>
        <v>15</v>
      </c>
      <c r="N183" s="32">
        <f>IFERROR(VLOOKUP(N387,DAY!$A$2:$E$3000,3,0),0)</f>
        <v>16</v>
      </c>
      <c r="O183" s="32">
        <f>IFERROR(VLOOKUP(O387,DAY!$A$2:$E$3000,3,0),0)</f>
        <v>17</v>
      </c>
      <c r="P183" s="32">
        <f>IFERROR(VLOOKUP(P387,DAY!$A$2:$E$3000,3,0),0)</f>
        <v>18</v>
      </c>
      <c r="Q183" s="32">
        <f>IFERROR(VLOOKUP(Q387,DAY!$A$2:$E$3000,3,0),0)</f>
        <v>19</v>
      </c>
      <c r="R183" s="32">
        <f>IFERROR(VLOOKUP(R387,DAY!$A$2:$E$3000,3,0),0)</f>
        <v>20</v>
      </c>
      <c r="S183" s="32">
        <f>IFERROR(VLOOKUP(S387,DAY!$A$2:$E$3000,3,0),0)</f>
        <v>21</v>
      </c>
      <c r="T183" s="32">
        <f>IFERROR(VLOOKUP(T387,DAY!$A$2:$E$3000,3,0),0)</f>
        <v>22</v>
      </c>
      <c r="U183" s="32">
        <f>IFERROR(VLOOKUP(U387,DAY!$A$2:$E$3000,3,0),0)</f>
        <v>23</v>
      </c>
      <c r="V183" s="32">
        <f>IFERROR(VLOOKUP(V387,DAY!$A$2:$E$3000,3,0),0)</f>
        <v>24</v>
      </c>
      <c r="W183" s="32">
        <f>IFERROR(VLOOKUP(W387,DAY!$A$2:$E$3000,3,0),0)</f>
        <v>25</v>
      </c>
      <c r="X183" s="32">
        <f>IFERROR(VLOOKUP(X387,DAY!$A$2:$E$3000,3,0),0)</f>
        <v>26</v>
      </c>
      <c r="Y183" s="32">
        <f>IFERROR(VLOOKUP(Y387,DAY!$A$2:$E$3000,3,0),0)</f>
        <v>27</v>
      </c>
      <c r="Z183" s="32">
        <f>IFERROR(VLOOKUP(Z387,DAY!$A$2:$E$3000,3,0),0)</f>
        <v>28</v>
      </c>
      <c r="AA183" s="32">
        <f>IFERROR(VLOOKUP(AA387,DAY!$A$2:$E$3000,3,0),0)</f>
        <v>29</v>
      </c>
      <c r="AB183" s="32">
        <f>IFERROR(VLOOKUP(AB387,DAY!$A$2:$E$3000,3,0),0)</f>
        <v>30</v>
      </c>
      <c r="AC183" s="32">
        <f>IFERROR(VLOOKUP(AC387,DAY!$A$2:$E$3000,3,0),0)</f>
        <v>31</v>
      </c>
      <c r="AD183" s="32">
        <f>IFERROR(VLOOKUP(AD387,DAY!$A$2:$E$3000,3,0),0)</f>
        <v>1</v>
      </c>
      <c r="AE183" s="32">
        <f>IFERROR(VLOOKUP(AE387,DAY!$A$2:$E$3000,3,0),0)</f>
        <v>2</v>
      </c>
      <c r="AF183" s="440"/>
      <c r="AG183" s="442"/>
      <c r="AH183" s="487"/>
      <c r="AI183" s="444"/>
      <c r="AJ183" s="442"/>
      <c r="AK183" s="487"/>
      <c r="AN183" s="126"/>
      <c r="AO183" s="126"/>
      <c r="AR183" s="128"/>
    </row>
    <row r="184" spans="1:53" ht="27.75" customHeight="1" x14ac:dyDescent="0.4">
      <c r="A184" s="435"/>
      <c r="B184" s="469" t="s">
        <v>2</v>
      </c>
      <c r="C184" s="470"/>
      <c r="D184" s="35" t="str">
        <f>IFERROR(VLOOKUP(D387,DAY!$A$2:$E$3000,4,0),0)</f>
        <v>水</v>
      </c>
      <c r="E184" s="35" t="str">
        <f>IFERROR(VLOOKUP(E387,DAY!$A$2:$E$3000,4,0),0)</f>
        <v>木</v>
      </c>
      <c r="F184" s="35" t="str">
        <f>IFERROR(VLOOKUP(F387,DAY!$A$2:$E$3000,4,0),0)</f>
        <v>金</v>
      </c>
      <c r="G184" s="35" t="str">
        <f>IFERROR(VLOOKUP(G387,DAY!$A$2:$E$3000,4,0),0)</f>
        <v>土</v>
      </c>
      <c r="H184" s="35" t="str">
        <f>IFERROR(VLOOKUP(H387,DAY!$A$2:$E$3000,4,0),0)</f>
        <v>日</v>
      </c>
      <c r="I184" s="35" t="str">
        <f>IFERROR(VLOOKUP(I387,DAY!$A$2:$E$3000,4,0),0)</f>
        <v>月</v>
      </c>
      <c r="J184" s="35" t="str">
        <f>IFERROR(VLOOKUP(J387,DAY!$A$2:$E$3000,4,0),0)</f>
        <v>火</v>
      </c>
      <c r="K184" s="35" t="str">
        <f>IFERROR(VLOOKUP(K387,DAY!$A$2:$E$3000,4,0),0)</f>
        <v>水</v>
      </c>
      <c r="L184" s="35" t="str">
        <f>IFERROR(VLOOKUP(L387,DAY!$A$2:$E$3000,4,0),0)</f>
        <v>木</v>
      </c>
      <c r="M184" s="35" t="str">
        <f>IFERROR(VLOOKUP(M387,DAY!$A$2:$E$3000,4,0),0)</f>
        <v>金</v>
      </c>
      <c r="N184" s="35" t="str">
        <f>IFERROR(VLOOKUP(N387,DAY!$A$2:$E$3000,4,0),0)</f>
        <v>土</v>
      </c>
      <c r="O184" s="35" t="str">
        <f>IFERROR(VLOOKUP(O387,DAY!$A$2:$E$3000,4,0),0)</f>
        <v>日</v>
      </c>
      <c r="P184" s="35" t="str">
        <f>IFERROR(VLOOKUP(P387,DAY!$A$2:$E$3000,4,0),0)</f>
        <v>月</v>
      </c>
      <c r="Q184" s="35" t="str">
        <f>IFERROR(VLOOKUP(Q387,DAY!$A$2:$E$3000,4,0),0)</f>
        <v>火</v>
      </c>
      <c r="R184" s="35" t="str">
        <f>IFERROR(VLOOKUP(R387,DAY!$A$2:$E$3000,4,0),0)</f>
        <v>水</v>
      </c>
      <c r="S184" s="35" t="str">
        <f>IFERROR(VLOOKUP(S387,DAY!$A$2:$E$3000,4,0),0)</f>
        <v>木</v>
      </c>
      <c r="T184" s="35" t="str">
        <f>IFERROR(VLOOKUP(T387,DAY!$A$2:$E$3000,4,0),0)</f>
        <v>金</v>
      </c>
      <c r="U184" s="35" t="str">
        <f>IFERROR(VLOOKUP(U387,DAY!$A$2:$E$3000,4,0),0)</f>
        <v>土</v>
      </c>
      <c r="V184" s="35" t="str">
        <f>IFERROR(VLOOKUP(V387,DAY!$A$2:$E$3000,4,0),0)</f>
        <v>日</v>
      </c>
      <c r="W184" s="35" t="str">
        <f>IFERROR(VLOOKUP(W387,DAY!$A$2:$E$3000,4,0),0)</f>
        <v>月</v>
      </c>
      <c r="X184" s="35" t="str">
        <f>IFERROR(VLOOKUP(X387,DAY!$A$2:$E$3000,4,0),0)</f>
        <v>火</v>
      </c>
      <c r="Y184" s="35" t="str">
        <f>IFERROR(VLOOKUP(Y387,DAY!$A$2:$E$3000,4,0),0)</f>
        <v>水</v>
      </c>
      <c r="Z184" s="35" t="str">
        <f>IFERROR(VLOOKUP(Z387,DAY!$A$2:$E$3000,4,0),0)</f>
        <v>木</v>
      </c>
      <c r="AA184" s="35" t="str">
        <f>IFERROR(VLOOKUP(AA387,DAY!$A$2:$E$3000,4,0),0)</f>
        <v>金</v>
      </c>
      <c r="AB184" s="35" t="str">
        <f>IFERROR(VLOOKUP(AB387,DAY!$A$2:$E$3000,4,0),0)</f>
        <v>土</v>
      </c>
      <c r="AC184" s="35" t="str">
        <f>IFERROR(VLOOKUP(AC387,DAY!$A$2:$E$3000,4,0),0)</f>
        <v>日</v>
      </c>
      <c r="AD184" s="35" t="str">
        <f>IFERROR(VLOOKUP(AD387,DAY!$A$2:$E$3000,4,0),0)</f>
        <v>月</v>
      </c>
      <c r="AE184" s="35" t="str">
        <f>IFERROR(VLOOKUP(AE387,DAY!$A$2:$E$3000,4,0),0)</f>
        <v>火</v>
      </c>
      <c r="AF184" s="440"/>
      <c r="AG184" s="442"/>
      <c r="AH184" s="206" t="str">
        <f>IF($AF$6="",$AN$4,$AN$7)</f>
        <v/>
      </c>
      <c r="AI184" s="444"/>
      <c r="AJ184" s="442"/>
      <c r="AK184" s="205" t="str">
        <f>IF($AF$6="",$AN$4,$AN$7)</f>
        <v/>
      </c>
      <c r="AN184" s="126"/>
      <c r="AO184" s="126"/>
      <c r="AR184" s="130"/>
    </row>
    <row r="185" spans="1:53" ht="89.25" customHeight="1" x14ac:dyDescent="0.4">
      <c r="A185" s="435"/>
      <c r="B185" s="471" t="s">
        <v>3</v>
      </c>
      <c r="C185" s="472"/>
      <c r="D185" s="36" t="str">
        <f>IFERROR(VLOOKUP(D387,DAY!$A$2:$E$3000,5,0),0)</f>
        <v/>
      </c>
      <c r="E185" s="36" t="str">
        <f>IFERROR(VLOOKUP(E387,DAY!$A$2:$E$3000,5,0),0)</f>
        <v/>
      </c>
      <c r="F185" s="36" t="str">
        <f>IFERROR(VLOOKUP(F387,DAY!$A$2:$E$3000,5,0),0)</f>
        <v/>
      </c>
      <c r="G185" s="36" t="str">
        <f>IFERROR(VLOOKUP(G387,DAY!$A$2:$E$3000,5,0),0)</f>
        <v/>
      </c>
      <c r="H185" s="36" t="str">
        <f>IFERROR(VLOOKUP(H387,DAY!$A$2:$E$3000,5,0),0)</f>
        <v/>
      </c>
      <c r="I185" s="36" t="str">
        <f>IFERROR(VLOOKUP(I387,DAY!$A$2:$E$3000,5,0),0)</f>
        <v>成人の日</v>
      </c>
      <c r="J185" s="36" t="str">
        <f>IFERROR(VLOOKUP(J387,DAY!$A$2:$E$3000,5,0),0)</f>
        <v/>
      </c>
      <c r="K185" s="36" t="str">
        <f>IFERROR(VLOOKUP(K387,DAY!$A$2:$E$3000,5,0),0)</f>
        <v/>
      </c>
      <c r="L185" s="36" t="str">
        <f>IFERROR(VLOOKUP(L387,DAY!$A$2:$E$3000,5,0),0)</f>
        <v/>
      </c>
      <c r="M185" s="36" t="str">
        <f>IFERROR(VLOOKUP(M387,DAY!$A$2:$E$3000,5,0),0)</f>
        <v/>
      </c>
      <c r="N185" s="36" t="str">
        <f>IFERROR(VLOOKUP(N387,DAY!$A$2:$E$3000,5,0),0)</f>
        <v/>
      </c>
      <c r="O185" s="36" t="str">
        <f>IFERROR(VLOOKUP(O387,DAY!$A$2:$E$3000,5,0),0)</f>
        <v/>
      </c>
      <c r="P185" s="36" t="str">
        <f>IFERROR(VLOOKUP(P387,DAY!$A$2:$E$3000,5,0),0)</f>
        <v/>
      </c>
      <c r="Q185" s="36" t="str">
        <f>IFERROR(VLOOKUP(Q387,DAY!$A$2:$E$3000,5,0),0)</f>
        <v/>
      </c>
      <c r="R185" s="36" t="str">
        <f>IFERROR(VLOOKUP(R387,DAY!$A$2:$E$3000,5,0),0)</f>
        <v/>
      </c>
      <c r="S185" s="36" t="str">
        <f>IFERROR(VLOOKUP(S387,DAY!$A$2:$E$3000,5,0),0)</f>
        <v/>
      </c>
      <c r="T185" s="36" t="str">
        <f>IFERROR(VLOOKUP(T387,DAY!$A$2:$E$3000,5,0),0)</f>
        <v/>
      </c>
      <c r="U185" s="36" t="str">
        <f>IFERROR(VLOOKUP(U387,DAY!$A$2:$E$3000,5,0),0)</f>
        <v/>
      </c>
      <c r="V185" s="36" t="str">
        <f>IFERROR(VLOOKUP(V387,DAY!$A$2:$E$3000,5,0),0)</f>
        <v/>
      </c>
      <c r="W185" s="36" t="str">
        <f>IFERROR(VLOOKUP(W387,DAY!$A$2:$E$3000,5,0),0)</f>
        <v/>
      </c>
      <c r="X185" s="36" t="str">
        <f>IFERROR(VLOOKUP(X387,DAY!$A$2:$E$3000,5,0),0)</f>
        <v/>
      </c>
      <c r="Y185" s="36" t="str">
        <f>IFERROR(VLOOKUP(Y387,DAY!$A$2:$E$3000,5,0),0)</f>
        <v/>
      </c>
      <c r="Z185" s="36" t="str">
        <f>IFERROR(VLOOKUP(Z387,DAY!$A$2:$E$3000,5,0),0)</f>
        <v/>
      </c>
      <c r="AA185" s="36" t="str">
        <f>IFERROR(VLOOKUP(AA387,DAY!$A$2:$E$3000,5,0),0)</f>
        <v/>
      </c>
      <c r="AB185" s="36" t="str">
        <f>IFERROR(VLOOKUP(AB387,DAY!$A$2:$E$3000,5,0),0)</f>
        <v/>
      </c>
      <c r="AC185" s="36" t="str">
        <f>IFERROR(VLOOKUP(AC387,DAY!$A$2:$E$3000,5,0),0)</f>
        <v/>
      </c>
      <c r="AD185" s="36" t="str">
        <f>IFERROR(VLOOKUP(AD387,DAY!$A$2:$E$3000,5,0),0)</f>
        <v/>
      </c>
      <c r="AE185" s="36" t="str">
        <f>IFERROR(VLOOKUP(AE387,DAY!$A$2:$E$3000,5,0),0)</f>
        <v/>
      </c>
      <c r="AF185" s="440"/>
      <c r="AG185" s="442"/>
      <c r="AH185" s="197" t="s">
        <v>124</v>
      </c>
      <c r="AI185" s="444"/>
      <c r="AJ185" s="442"/>
      <c r="AK185" s="197" t="s">
        <v>124</v>
      </c>
      <c r="AN185" s="126"/>
      <c r="AO185" s="137"/>
      <c r="AR185" s="130"/>
    </row>
    <row r="186" spans="1:53" ht="27.75" customHeight="1" x14ac:dyDescent="0.4">
      <c r="A186" s="435"/>
      <c r="B186" s="461" t="str">
        <f>$B$26</f>
        <v>作業員A</v>
      </c>
      <c r="C186" s="132" t="s">
        <v>4</v>
      </c>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193">
        <f>IF(COUNT(D186:AE186)=0,+(COUNTIF(D186:AE186,"作業"))+(COUNTIF(D186:AE186,"休日")),"")</f>
        <v>0</v>
      </c>
      <c r="AG186" s="194">
        <f>IF(+COUNT(D186:AE186)=0,(COUNTIF(D186:AE186,"休日")),"")</f>
        <v>0</v>
      </c>
      <c r="AH186" s="473" t="str">
        <f>IFERROR(ROUND(AVERAGE(AF187,AF189,AF191,AF193,AF195,AF197),3),"")</f>
        <v/>
      </c>
      <c r="AI186" s="203">
        <f>IF(COUNT(D187:AE187)=0,+(COUNTIF(D187:AE187,"作業"))+(COUNTIF(D187:AE187,"休日")),"")</f>
        <v>0</v>
      </c>
      <c r="AJ186" s="194">
        <f>IF(COUNT(D187:AE187)=0,(COUNTIF(D187:AE187,"休日")),"")</f>
        <v>0</v>
      </c>
      <c r="AK186" s="473" t="str">
        <f>IFERROR(ROUND(AVERAGE(AI187,AI189,AI191,AI193,AI195,AI197),3),"")</f>
        <v/>
      </c>
      <c r="AM186" s="133"/>
      <c r="AN186" s="126"/>
      <c r="AO186" s="126"/>
      <c r="AP186" s="133"/>
      <c r="AQ186" s="133"/>
      <c r="AR186" s="131"/>
      <c r="AS186" s="133"/>
      <c r="AT186" s="133"/>
      <c r="AU186" s="133"/>
      <c r="AV186" s="133"/>
      <c r="AW186" s="133"/>
      <c r="AX186" s="133"/>
      <c r="AY186" s="133"/>
      <c r="AZ186" s="133"/>
      <c r="BA186" s="133"/>
    </row>
    <row r="187" spans="1:53" ht="27.75" customHeight="1" x14ac:dyDescent="0.4">
      <c r="A187" s="435"/>
      <c r="B187" s="462"/>
      <c r="C187" s="170" t="s">
        <v>5</v>
      </c>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463" t="str">
        <f>IFERROR(AN187,"")</f>
        <v/>
      </c>
      <c r="AG187" s="460"/>
      <c r="AH187" s="474"/>
      <c r="AI187" s="459" t="str">
        <f>IFERROR(AO187,"")</f>
        <v/>
      </c>
      <c r="AJ187" s="460"/>
      <c r="AK187" s="481"/>
      <c r="AN187" s="207" t="e">
        <f>ROUND(AG186/AF186,3)</f>
        <v>#DIV/0!</v>
      </c>
      <c r="AO187" s="208" t="e">
        <f>ROUND(AJ186/AI186,3)</f>
        <v>#DIV/0!</v>
      </c>
      <c r="AR187" s="135"/>
    </row>
    <row r="188" spans="1:53" ht="27.75" customHeight="1" x14ac:dyDescent="0.4">
      <c r="A188" s="435"/>
      <c r="B188" s="461" t="str">
        <f>$B$28</f>
        <v>作業員B</v>
      </c>
      <c r="C188" s="132" t="s">
        <v>4</v>
      </c>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193">
        <f>IF(COUNT(D188:AE188)=0,+(COUNTIF(D188:AE188,"作業"))+(COUNTIF(D188:AE188,"休日")),"")</f>
        <v>0</v>
      </c>
      <c r="AG188" s="194">
        <f>IF(+COUNT(D188:AE188)=0,(COUNTIF(D188:AE188,"休日")),"")</f>
        <v>0</v>
      </c>
      <c r="AH188" s="474"/>
      <c r="AI188" s="203">
        <f>IF(COUNT(D189:AE189)=0,+(COUNTIF(D189:AE189,"作業"))+(COUNTIF(D189:AE189,"休日")),"")</f>
        <v>0</v>
      </c>
      <c r="AJ188" s="194">
        <f>IF(COUNT(D189:AE189)=0,(COUNTIF(D189:AE189,"休日")),"")</f>
        <v>0</v>
      </c>
      <c r="AK188" s="481"/>
      <c r="AM188" s="133"/>
      <c r="AN188" s="126"/>
      <c r="AO188" s="126"/>
      <c r="AP188" s="133"/>
      <c r="AQ188" s="133"/>
      <c r="AR188" s="131"/>
      <c r="AS188" s="133"/>
      <c r="AT188" s="133"/>
      <c r="AU188" s="133"/>
      <c r="AV188" s="133"/>
      <c r="AW188" s="133"/>
      <c r="AX188" s="133"/>
      <c r="AY188" s="133"/>
      <c r="AZ188" s="133"/>
      <c r="BA188" s="133"/>
    </row>
    <row r="189" spans="1:53" ht="27.75" customHeight="1" x14ac:dyDescent="0.4">
      <c r="A189" s="435"/>
      <c r="B189" s="462"/>
      <c r="C189" s="170" t="s">
        <v>5</v>
      </c>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463" t="str">
        <f>IFERROR(AN189,"")</f>
        <v/>
      </c>
      <c r="AG189" s="460"/>
      <c r="AH189" s="474"/>
      <c r="AI189" s="459" t="str">
        <f>IFERROR(AO189,"")</f>
        <v/>
      </c>
      <c r="AJ189" s="460"/>
      <c r="AK189" s="481"/>
      <c r="AN189" s="207" t="e">
        <f>ROUND(AG188/AF188,3)</f>
        <v>#DIV/0!</v>
      </c>
      <c r="AO189" s="208" t="e">
        <f>ROUND(AJ188/AI188,3)</f>
        <v>#DIV/0!</v>
      </c>
      <c r="AR189" s="135"/>
    </row>
    <row r="190" spans="1:53" ht="27.75" customHeight="1" x14ac:dyDescent="0.4">
      <c r="A190" s="435"/>
      <c r="B190" s="461" t="str">
        <f>$B$30</f>
        <v>作業員C</v>
      </c>
      <c r="C190" s="132" t="s">
        <v>4</v>
      </c>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193">
        <f>IF(COUNT(D190:AE190)=0,+(COUNTIF(D190:AE190,"作業"))+(COUNTIF(D190:AE190,"休日")),"")</f>
        <v>0</v>
      </c>
      <c r="AG190" s="194">
        <f>IF(+COUNT(D190:AE190)=0,(COUNTIF(D190:AE190,"休日")),"")</f>
        <v>0</v>
      </c>
      <c r="AH190" s="474"/>
      <c r="AI190" s="203">
        <f>IF(COUNT(D191:AE191)=0,+(COUNTIF(D191:AE191,"作業"))+(COUNTIF(D191:AE191,"休日")),"")</f>
        <v>0</v>
      </c>
      <c r="AJ190" s="194">
        <f>IF(COUNT(D191:AE191)=0,(COUNTIF(D191:AE191,"休日")),"")</f>
        <v>0</v>
      </c>
      <c r="AK190" s="481"/>
      <c r="AM190" s="133"/>
      <c r="AN190" s="126"/>
      <c r="AO190" s="126"/>
      <c r="AP190" s="133"/>
      <c r="AQ190" s="133"/>
      <c r="AR190" s="131"/>
      <c r="AS190" s="133"/>
      <c r="AT190" s="133"/>
      <c r="AU190" s="133"/>
      <c r="AV190" s="133"/>
      <c r="AW190" s="133"/>
      <c r="AX190" s="133"/>
      <c r="AY190" s="133"/>
      <c r="AZ190" s="133"/>
      <c r="BA190" s="133"/>
    </row>
    <row r="191" spans="1:53" ht="27.75" customHeight="1" x14ac:dyDescent="0.4">
      <c r="A191" s="435"/>
      <c r="B191" s="462"/>
      <c r="C191" s="170" t="s">
        <v>5</v>
      </c>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463" t="str">
        <f>IFERROR(AN191,"")</f>
        <v/>
      </c>
      <c r="AG191" s="460"/>
      <c r="AH191" s="475"/>
      <c r="AI191" s="459" t="str">
        <f>IFERROR(AO191,"")</f>
        <v/>
      </c>
      <c r="AJ191" s="460"/>
      <c r="AK191" s="482"/>
      <c r="AN191" s="207" t="e">
        <f>ROUND(AG190/AF190,3)</f>
        <v>#DIV/0!</v>
      </c>
      <c r="AO191" s="208" t="e">
        <f>ROUND(AJ190/AI190,3)</f>
        <v>#DIV/0!</v>
      </c>
      <c r="AR191" s="135"/>
    </row>
    <row r="192" spans="1:53" ht="27.75" customHeight="1" x14ac:dyDescent="0.4">
      <c r="A192" s="435"/>
      <c r="B192" s="461" t="str">
        <f>$B$32</f>
        <v>作業員D</v>
      </c>
      <c r="C192" s="132" t="s">
        <v>4</v>
      </c>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193">
        <f>IF(COUNT(D192:AE192)=0,+(COUNTIF(D192:AE192,"作業"))+(COUNTIF(D192:AE192,"休日")),"")</f>
        <v>0</v>
      </c>
      <c r="AG192" s="194">
        <f>IF(+COUNT(D192:AE192)=0,(COUNTIF(D192:AE192,"休日")),"")</f>
        <v>0</v>
      </c>
      <c r="AH192" s="464"/>
      <c r="AI192" s="203">
        <f>IF(COUNT(D193:AE193)=0,+(COUNTIF(D193:AE193,"作業"))+(COUNTIF(D193:AE193,"休日")),"")</f>
        <v>0</v>
      </c>
      <c r="AJ192" s="194">
        <f>IF(COUNT(D193:AE193)=0,(COUNTIF(D193:AE193,"休日")),"")</f>
        <v>0</v>
      </c>
      <c r="AK192" s="464"/>
      <c r="AM192" s="133"/>
      <c r="AN192" s="126"/>
      <c r="AO192" s="126"/>
      <c r="AP192" s="133"/>
      <c r="AQ192" s="133"/>
      <c r="AR192" s="131"/>
      <c r="AS192" s="133"/>
      <c r="AT192" s="133"/>
      <c r="AU192" s="133"/>
      <c r="AV192" s="133"/>
      <c r="AW192" s="133"/>
      <c r="AX192" s="133"/>
      <c r="AY192" s="133"/>
      <c r="AZ192" s="133"/>
      <c r="BA192" s="133"/>
    </row>
    <row r="193" spans="1:53" ht="27.75" customHeight="1" x14ac:dyDescent="0.4">
      <c r="A193" s="435"/>
      <c r="B193" s="462"/>
      <c r="C193" s="170" t="s">
        <v>5</v>
      </c>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463" t="str">
        <f>IFERROR(AN193,"")</f>
        <v/>
      </c>
      <c r="AG193" s="460"/>
      <c r="AH193" s="465"/>
      <c r="AI193" s="459" t="str">
        <f>IFERROR(AO193,"")</f>
        <v/>
      </c>
      <c r="AJ193" s="460"/>
      <c r="AK193" s="465"/>
      <c r="AN193" s="207" t="e">
        <f>ROUND(AG192/AF192,3)</f>
        <v>#DIV/0!</v>
      </c>
      <c r="AO193" s="208" t="e">
        <f>ROUND(AJ192/AI192,3)</f>
        <v>#DIV/0!</v>
      </c>
      <c r="AR193" s="135"/>
    </row>
    <row r="194" spans="1:53" ht="27.75" customHeight="1" x14ac:dyDescent="0.4">
      <c r="A194" s="435"/>
      <c r="B194" s="461" t="str">
        <f>$B$34</f>
        <v>作業員E</v>
      </c>
      <c r="C194" s="132" t="s">
        <v>4</v>
      </c>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193">
        <f>IF(COUNT(D194:AE194)=0,+(COUNTIF(D194:AE194,"作業"))+(COUNTIF(D194:AE194,"休日")),"")</f>
        <v>0</v>
      </c>
      <c r="AG194" s="194">
        <f>IF(+COUNT(D194:AE194)=0,(COUNTIF(D194:AE194,"休日")),"")</f>
        <v>0</v>
      </c>
      <c r="AH194" s="465"/>
      <c r="AI194" s="203">
        <f>IF(COUNT(D195:AE195)=0,+(COUNTIF(D195:AE195,"作業"))+(COUNTIF(D195:AE195,"休日")),"")</f>
        <v>0</v>
      </c>
      <c r="AJ194" s="194">
        <f>IF(COUNT(D195:AE195)=0,(COUNTIF(D195:AE195,"休日")),"")</f>
        <v>0</v>
      </c>
      <c r="AK194" s="465"/>
      <c r="AM194" s="133"/>
      <c r="AN194" s="126"/>
      <c r="AO194" s="126"/>
      <c r="AP194" s="133"/>
      <c r="AQ194" s="133"/>
      <c r="AR194" s="131"/>
      <c r="AS194" s="133"/>
      <c r="AT194" s="133"/>
      <c r="AU194" s="133"/>
      <c r="AV194" s="133"/>
      <c r="AW194" s="133"/>
      <c r="AX194" s="133"/>
      <c r="AY194" s="133"/>
      <c r="AZ194" s="133"/>
      <c r="BA194" s="133"/>
    </row>
    <row r="195" spans="1:53" ht="27.75" customHeight="1" x14ac:dyDescent="0.4">
      <c r="A195" s="435"/>
      <c r="B195" s="462"/>
      <c r="C195" s="170" t="s">
        <v>5</v>
      </c>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463" t="str">
        <f>IFERROR(AN195,"")</f>
        <v/>
      </c>
      <c r="AG195" s="460"/>
      <c r="AH195" s="465"/>
      <c r="AI195" s="459" t="str">
        <f>IFERROR(AO195,"")</f>
        <v/>
      </c>
      <c r="AJ195" s="460"/>
      <c r="AK195" s="465"/>
      <c r="AN195" s="207" t="e">
        <f>ROUND(AG194/AF194,3)</f>
        <v>#DIV/0!</v>
      </c>
      <c r="AO195" s="208" t="e">
        <f>ROUND(AJ194/AI194,3)</f>
        <v>#DIV/0!</v>
      </c>
      <c r="AR195" s="135"/>
    </row>
    <row r="196" spans="1:53" ht="27.75" customHeight="1" x14ac:dyDescent="0.4">
      <c r="A196" s="435"/>
      <c r="B196" s="461" t="str">
        <f>$B$36</f>
        <v>作業員F</v>
      </c>
      <c r="C196" s="132" t="s">
        <v>4</v>
      </c>
      <c r="D196" s="99"/>
      <c r="E196" s="96"/>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193">
        <f>IF(COUNT(D196:AE196)=0,+(COUNTIF(D196:AE196,"作業"))+(COUNTIF(D196:AE196,"休日")),"")</f>
        <v>0</v>
      </c>
      <c r="AG196" s="194">
        <f>IF(+COUNT(D196:AE196)=0,(COUNTIF(D196:AE196,"休日")),"")</f>
        <v>0</v>
      </c>
      <c r="AH196" s="465"/>
      <c r="AI196" s="203">
        <f>IF(COUNT(D197:AE197)=0,+(COUNTIF(D197:AE197,"作業"))+(COUNTIF(D197:AE197,"休日")),"")</f>
        <v>0</v>
      </c>
      <c r="AJ196" s="194">
        <f>IF(COUNT(D197:AE197)=0,(COUNTIF(D197:AE197,"休日")),"")</f>
        <v>0</v>
      </c>
      <c r="AK196" s="465"/>
      <c r="AM196" s="133"/>
      <c r="AN196" s="126"/>
      <c r="AO196" s="126"/>
      <c r="AR196" s="131"/>
    </row>
    <row r="197" spans="1:53" ht="27.75" customHeight="1" thickBot="1" x14ac:dyDescent="0.45">
      <c r="A197" s="436"/>
      <c r="B197" s="462"/>
      <c r="C197" s="134" t="s">
        <v>5</v>
      </c>
      <c r="D197" s="97"/>
      <c r="E197" s="98"/>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478" t="str">
        <f>IFERROR(AN197,"")</f>
        <v/>
      </c>
      <c r="AG197" s="479"/>
      <c r="AH197" s="466"/>
      <c r="AI197" s="480" t="str">
        <f>IFERROR(AO197,"")</f>
        <v/>
      </c>
      <c r="AJ197" s="479"/>
      <c r="AK197" s="466"/>
      <c r="AN197" s="207" t="e">
        <f>ROUND(AG196/AF196,3)</f>
        <v>#DIV/0!</v>
      </c>
      <c r="AO197" s="208" t="e">
        <f>ROUND(AJ196/AI196,3)</f>
        <v>#DIV/0!</v>
      </c>
      <c r="AR197" s="135"/>
    </row>
    <row r="198" spans="1:53" ht="27.75" customHeight="1" thickBot="1" x14ac:dyDescent="0.45">
      <c r="A198" s="434" t="s">
        <v>73</v>
      </c>
      <c r="B198" s="437" t="s">
        <v>0</v>
      </c>
      <c r="C198" s="438"/>
      <c r="D198" s="29">
        <f>IFERROR(VLOOKUP(D388,DAY!$A$2:$E$3000,2,0),0)</f>
        <v>2</v>
      </c>
      <c r="E198" s="29">
        <f>IFERROR(VLOOKUP(E388,DAY!$A$2:$E$3000,2,0),0)</f>
        <v>2</v>
      </c>
      <c r="F198" s="29">
        <f>IFERROR(VLOOKUP(F388,DAY!$A$2:$E$3000,2,0),0)</f>
        <v>2</v>
      </c>
      <c r="G198" s="29">
        <f>IFERROR(VLOOKUP(G388,DAY!$A$2:$E$3000,2,0),0)</f>
        <v>2</v>
      </c>
      <c r="H198" s="29">
        <f>IFERROR(VLOOKUP(H388,DAY!$A$2:$E$3000,2,0),0)</f>
        <v>2</v>
      </c>
      <c r="I198" s="29">
        <f>IFERROR(VLOOKUP(I388,DAY!$A$2:$E$3000,2,0),0)</f>
        <v>2</v>
      </c>
      <c r="J198" s="29">
        <f>IFERROR(VLOOKUP(J388,DAY!$A$2:$E$3000,2,0),0)</f>
        <v>2</v>
      </c>
      <c r="K198" s="29">
        <f>IFERROR(VLOOKUP(K388,DAY!$A$2:$E$3000,2,0),0)</f>
        <v>2</v>
      </c>
      <c r="L198" s="29">
        <f>IFERROR(VLOOKUP(L388,DAY!$A$2:$E$3000,2,0),0)</f>
        <v>2</v>
      </c>
      <c r="M198" s="29">
        <f>IFERROR(VLOOKUP(M388,DAY!$A$2:$E$3000,2,0),0)</f>
        <v>2</v>
      </c>
      <c r="N198" s="29">
        <f>IFERROR(VLOOKUP(N388,DAY!$A$2:$E$3000,2,0),0)</f>
        <v>2</v>
      </c>
      <c r="O198" s="29">
        <f>IFERROR(VLOOKUP(O388,DAY!$A$2:$E$3000,2,0),0)</f>
        <v>2</v>
      </c>
      <c r="P198" s="29">
        <f>IFERROR(VLOOKUP(P388,DAY!$A$2:$E$3000,2,0),0)</f>
        <v>2</v>
      </c>
      <c r="Q198" s="29">
        <f>IFERROR(VLOOKUP(Q388,DAY!$A$2:$E$3000,2,0),0)</f>
        <v>2</v>
      </c>
      <c r="R198" s="29">
        <f>IFERROR(VLOOKUP(R388,DAY!$A$2:$E$3000,2,0),0)</f>
        <v>2</v>
      </c>
      <c r="S198" s="29">
        <f>IFERROR(VLOOKUP(S388,DAY!$A$2:$E$3000,2,0),0)</f>
        <v>2</v>
      </c>
      <c r="T198" s="29">
        <f>IFERROR(VLOOKUP(T388,DAY!$A$2:$E$3000,2,0),0)</f>
        <v>2</v>
      </c>
      <c r="U198" s="29">
        <f>IFERROR(VLOOKUP(U388,DAY!$A$2:$E$3000,2,0),0)</f>
        <v>2</v>
      </c>
      <c r="V198" s="29">
        <f>IFERROR(VLOOKUP(V388,DAY!$A$2:$E$3000,2,0),0)</f>
        <v>2</v>
      </c>
      <c r="W198" s="29">
        <f>IFERROR(VLOOKUP(W388,DAY!$A$2:$E$3000,2,0),0)</f>
        <v>2</v>
      </c>
      <c r="X198" s="29">
        <f>IFERROR(VLOOKUP(X388,DAY!$A$2:$E$3000,2,0),0)</f>
        <v>2</v>
      </c>
      <c r="Y198" s="29">
        <f>IFERROR(VLOOKUP(Y388,DAY!$A$2:$E$3000,2,0),0)</f>
        <v>2</v>
      </c>
      <c r="Z198" s="29">
        <f>IFERROR(VLOOKUP(Z388,DAY!$A$2:$E$3000,2,0),0)</f>
        <v>2</v>
      </c>
      <c r="AA198" s="29">
        <f>IFERROR(VLOOKUP(AA388,DAY!$A$2:$E$3000,2,0),0)</f>
        <v>2</v>
      </c>
      <c r="AB198" s="29">
        <f>IFERROR(VLOOKUP(AB388,DAY!$A$2:$E$3000,2,0),0)</f>
        <v>2</v>
      </c>
      <c r="AC198" s="29">
        <f>IFERROR(VLOOKUP(AC388,DAY!$A$2:$E$3000,2,0),0)</f>
        <v>2</v>
      </c>
      <c r="AD198" s="29">
        <f>IFERROR(VLOOKUP(AD388,DAY!$A$2:$E$3000,2,0),0)</f>
        <v>3</v>
      </c>
      <c r="AE198" s="29">
        <f>IFERROR(VLOOKUP(AE388,DAY!$A$2:$E$3000,2,0),0)</f>
        <v>3</v>
      </c>
      <c r="AF198" s="439" t="s">
        <v>11</v>
      </c>
      <c r="AG198" s="441" t="s">
        <v>12</v>
      </c>
      <c r="AH198" s="486" t="s">
        <v>123</v>
      </c>
      <c r="AI198" s="443" t="s">
        <v>11</v>
      </c>
      <c r="AJ198" s="441" t="s">
        <v>13</v>
      </c>
      <c r="AK198" s="486" t="s">
        <v>123</v>
      </c>
      <c r="AL198" s="133"/>
      <c r="AN198" s="126"/>
      <c r="AO198" s="126"/>
      <c r="AR198" s="138"/>
    </row>
    <row r="199" spans="1:53" ht="27.75" customHeight="1" x14ac:dyDescent="0.4">
      <c r="A199" s="435"/>
      <c r="B199" s="467" t="s">
        <v>1</v>
      </c>
      <c r="C199" s="468"/>
      <c r="D199" s="32">
        <f>IFERROR(VLOOKUP(D388,DAY!$A$2:$E$3000,3,0),0)</f>
        <v>3</v>
      </c>
      <c r="E199" s="32">
        <f>IFERROR(VLOOKUP(E388,DAY!$A$2:$E$3000,3,0),0)</f>
        <v>4</v>
      </c>
      <c r="F199" s="32">
        <f>IFERROR(VLOOKUP(F388,DAY!$A$2:$E$3000,3,0),0)</f>
        <v>5</v>
      </c>
      <c r="G199" s="32">
        <f>IFERROR(VLOOKUP(G388,DAY!$A$2:$E$3000,3,0),0)</f>
        <v>6</v>
      </c>
      <c r="H199" s="32">
        <f>IFERROR(VLOOKUP(H388,DAY!$A$2:$E$3000,3,0),0)</f>
        <v>7</v>
      </c>
      <c r="I199" s="32">
        <f>IFERROR(VLOOKUP(I388,DAY!$A$2:$E$3000,3,0),0)</f>
        <v>8</v>
      </c>
      <c r="J199" s="32">
        <f>IFERROR(VLOOKUP(J388,DAY!$A$2:$E$3000,3,0),0)</f>
        <v>9</v>
      </c>
      <c r="K199" s="32">
        <f>IFERROR(VLOOKUP(K388,DAY!$A$2:$E$3000,3,0),0)</f>
        <v>10</v>
      </c>
      <c r="L199" s="32">
        <f>IFERROR(VLOOKUP(L388,DAY!$A$2:$E$3000,3,0),0)</f>
        <v>11</v>
      </c>
      <c r="M199" s="32">
        <f>IFERROR(VLOOKUP(M388,DAY!$A$2:$E$3000,3,0),0)</f>
        <v>12</v>
      </c>
      <c r="N199" s="32">
        <f>IFERROR(VLOOKUP(N388,DAY!$A$2:$E$3000,3,0),0)</f>
        <v>13</v>
      </c>
      <c r="O199" s="32">
        <f>IFERROR(VLOOKUP(O388,DAY!$A$2:$E$3000,3,0),0)</f>
        <v>14</v>
      </c>
      <c r="P199" s="32">
        <f>IFERROR(VLOOKUP(P388,DAY!$A$2:$E$3000,3,0),0)</f>
        <v>15</v>
      </c>
      <c r="Q199" s="32">
        <f>IFERROR(VLOOKUP(Q388,DAY!$A$2:$E$3000,3,0),0)</f>
        <v>16</v>
      </c>
      <c r="R199" s="32">
        <f>IFERROR(VLOOKUP(R388,DAY!$A$2:$E$3000,3,0),0)</f>
        <v>17</v>
      </c>
      <c r="S199" s="32">
        <f>IFERROR(VLOOKUP(S388,DAY!$A$2:$E$3000,3,0),0)</f>
        <v>18</v>
      </c>
      <c r="T199" s="32">
        <f>IFERROR(VLOOKUP(T388,DAY!$A$2:$E$3000,3,0),0)</f>
        <v>19</v>
      </c>
      <c r="U199" s="32">
        <f>IFERROR(VLOOKUP(U388,DAY!$A$2:$E$3000,3,0),0)</f>
        <v>20</v>
      </c>
      <c r="V199" s="32">
        <f>IFERROR(VLOOKUP(V388,DAY!$A$2:$E$3000,3,0),0)</f>
        <v>21</v>
      </c>
      <c r="W199" s="32">
        <f>IFERROR(VLOOKUP(W388,DAY!$A$2:$E$3000,3,0),0)</f>
        <v>22</v>
      </c>
      <c r="X199" s="32">
        <f>IFERROR(VLOOKUP(X388,DAY!$A$2:$E$3000,3,0),0)</f>
        <v>23</v>
      </c>
      <c r="Y199" s="32">
        <f>IFERROR(VLOOKUP(Y388,DAY!$A$2:$E$3000,3,0),0)</f>
        <v>24</v>
      </c>
      <c r="Z199" s="32">
        <f>IFERROR(VLOOKUP(Z388,DAY!$A$2:$E$3000,3,0),0)</f>
        <v>25</v>
      </c>
      <c r="AA199" s="32">
        <f>IFERROR(VLOOKUP(AA388,DAY!$A$2:$E$3000,3,0),0)</f>
        <v>26</v>
      </c>
      <c r="AB199" s="32">
        <f>IFERROR(VLOOKUP(AB388,DAY!$A$2:$E$3000,3,0),0)</f>
        <v>27</v>
      </c>
      <c r="AC199" s="32">
        <f>IFERROR(VLOOKUP(AC388,DAY!$A$2:$E$3000,3,0),0)</f>
        <v>28</v>
      </c>
      <c r="AD199" s="32">
        <f>IFERROR(VLOOKUP(AD388,DAY!$A$2:$E$3000,3,0),0)</f>
        <v>1</v>
      </c>
      <c r="AE199" s="32">
        <f>IFERROR(VLOOKUP(AE388,DAY!$A$2:$E$3000,3,0),0)</f>
        <v>2</v>
      </c>
      <c r="AF199" s="440"/>
      <c r="AG199" s="442"/>
      <c r="AH199" s="487"/>
      <c r="AI199" s="444"/>
      <c r="AJ199" s="442"/>
      <c r="AK199" s="487"/>
      <c r="AN199" s="126"/>
      <c r="AO199" s="126"/>
      <c r="AR199" s="127"/>
    </row>
    <row r="200" spans="1:53" ht="27.75" customHeight="1" x14ac:dyDescent="0.4">
      <c r="A200" s="435"/>
      <c r="B200" s="469" t="s">
        <v>2</v>
      </c>
      <c r="C200" s="470"/>
      <c r="D200" s="35" t="str">
        <f>IFERROR(VLOOKUP(D388,DAY!$A$2:$E$3000,4,0),0)</f>
        <v>水</v>
      </c>
      <c r="E200" s="35" t="str">
        <f>IFERROR(VLOOKUP(E388,DAY!$A$2:$E$3000,4,0),0)</f>
        <v>木</v>
      </c>
      <c r="F200" s="35" t="str">
        <f>IFERROR(VLOOKUP(F388,DAY!$A$2:$E$3000,4,0),0)</f>
        <v>金</v>
      </c>
      <c r="G200" s="35" t="str">
        <f>IFERROR(VLOOKUP(G388,DAY!$A$2:$E$3000,4,0),0)</f>
        <v>土</v>
      </c>
      <c r="H200" s="35" t="str">
        <f>IFERROR(VLOOKUP(H388,DAY!$A$2:$E$3000,4,0),0)</f>
        <v>日</v>
      </c>
      <c r="I200" s="35" t="str">
        <f>IFERROR(VLOOKUP(I388,DAY!$A$2:$E$3000,4,0),0)</f>
        <v>月</v>
      </c>
      <c r="J200" s="35" t="str">
        <f>IFERROR(VLOOKUP(J388,DAY!$A$2:$E$3000,4,0),0)</f>
        <v>火</v>
      </c>
      <c r="K200" s="35" t="str">
        <f>IFERROR(VLOOKUP(K388,DAY!$A$2:$E$3000,4,0),0)</f>
        <v>水</v>
      </c>
      <c r="L200" s="35" t="str">
        <f>IFERROR(VLOOKUP(L388,DAY!$A$2:$E$3000,4,0),0)</f>
        <v>木</v>
      </c>
      <c r="M200" s="35" t="str">
        <f>IFERROR(VLOOKUP(M388,DAY!$A$2:$E$3000,4,0),0)</f>
        <v>金</v>
      </c>
      <c r="N200" s="35" t="str">
        <f>IFERROR(VLOOKUP(N388,DAY!$A$2:$E$3000,4,0),0)</f>
        <v>土</v>
      </c>
      <c r="O200" s="35" t="str">
        <f>IFERROR(VLOOKUP(O388,DAY!$A$2:$E$3000,4,0),0)</f>
        <v>日</v>
      </c>
      <c r="P200" s="35" t="str">
        <f>IFERROR(VLOOKUP(P388,DAY!$A$2:$E$3000,4,0),0)</f>
        <v>月</v>
      </c>
      <c r="Q200" s="35" t="str">
        <f>IFERROR(VLOOKUP(Q388,DAY!$A$2:$E$3000,4,0),0)</f>
        <v>火</v>
      </c>
      <c r="R200" s="35" t="str">
        <f>IFERROR(VLOOKUP(R388,DAY!$A$2:$E$3000,4,0),0)</f>
        <v>水</v>
      </c>
      <c r="S200" s="35" t="str">
        <f>IFERROR(VLOOKUP(S388,DAY!$A$2:$E$3000,4,0),0)</f>
        <v>木</v>
      </c>
      <c r="T200" s="35" t="str">
        <f>IFERROR(VLOOKUP(T388,DAY!$A$2:$E$3000,4,0),0)</f>
        <v>金</v>
      </c>
      <c r="U200" s="35" t="str">
        <f>IFERROR(VLOOKUP(U388,DAY!$A$2:$E$3000,4,0),0)</f>
        <v>土</v>
      </c>
      <c r="V200" s="35" t="str">
        <f>IFERROR(VLOOKUP(V388,DAY!$A$2:$E$3000,4,0),0)</f>
        <v>日</v>
      </c>
      <c r="W200" s="35" t="str">
        <f>IFERROR(VLOOKUP(W388,DAY!$A$2:$E$3000,4,0),0)</f>
        <v>月</v>
      </c>
      <c r="X200" s="35" t="str">
        <f>IFERROR(VLOOKUP(X388,DAY!$A$2:$E$3000,4,0),0)</f>
        <v>火</v>
      </c>
      <c r="Y200" s="35" t="str">
        <f>IFERROR(VLOOKUP(Y388,DAY!$A$2:$E$3000,4,0),0)</f>
        <v>水</v>
      </c>
      <c r="Z200" s="35" t="str">
        <f>IFERROR(VLOOKUP(Z388,DAY!$A$2:$E$3000,4,0),0)</f>
        <v>木</v>
      </c>
      <c r="AA200" s="35" t="str">
        <f>IFERROR(VLOOKUP(AA388,DAY!$A$2:$E$3000,4,0),0)</f>
        <v>金</v>
      </c>
      <c r="AB200" s="35" t="str">
        <f>IFERROR(VLOOKUP(AB388,DAY!$A$2:$E$3000,4,0),0)</f>
        <v>土</v>
      </c>
      <c r="AC200" s="35" t="str">
        <f>IFERROR(VLOOKUP(AC388,DAY!$A$2:$E$3000,4,0),0)</f>
        <v>日</v>
      </c>
      <c r="AD200" s="35" t="str">
        <f>IFERROR(VLOOKUP(AD388,DAY!$A$2:$E$3000,4,0),0)</f>
        <v>月</v>
      </c>
      <c r="AE200" s="35" t="str">
        <f>IFERROR(VLOOKUP(AE388,DAY!$A$2:$E$3000,4,0),0)</f>
        <v>火</v>
      </c>
      <c r="AF200" s="440"/>
      <c r="AG200" s="442"/>
      <c r="AH200" s="206" t="str">
        <f>IF($AF$6="",$AN$4,$AN$7)</f>
        <v/>
      </c>
      <c r="AI200" s="444"/>
      <c r="AJ200" s="442"/>
      <c r="AK200" s="205" t="str">
        <f>IF($AF$6="",$AN$4,$AN$7)</f>
        <v/>
      </c>
      <c r="AN200" s="126"/>
      <c r="AO200" s="126"/>
      <c r="AR200" s="130"/>
    </row>
    <row r="201" spans="1:53" ht="85.5" customHeight="1" x14ac:dyDescent="0.4">
      <c r="A201" s="435"/>
      <c r="B201" s="471" t="s">
        <v>3</v>
      </c>
      <c r="C201" s="472"/>
      <c r="D201" s="36" t="str">
        <f>IFERROR(VLOOKUP(D388,DAY!$A$2:$E$3000,5,0),0)</f>
        <v/>
      </c>
      <c r="E201" s="36" t="str">
        <f>IFERROR(VLOOKUP(E388,DAY!$A$2:$E$3000,5,0),0)</f>
        <v/>
      </c>
      <c r="F201" s="36" t="str">
        <f>IFERROR(VLOOKUP(F388,DAY!$A$2:$E$3000,5,0),0)</f>
        <v/>
      </c>
      <c r="G201" s="36" t="str">
        <f>IFERROR(VLOOKUP(G388,DAY!$A$2:$E$3000,5,0),0)</f>
        <v/>
      </c>
      <c r="H201" s="36" t="str">
        <f>IFERROR(VLOOKUP(H388,DAY!$A$2:$E$3000,5,0),0)</f>
        <v/>
      </c>
      <c r="I201" s="36" t="str">
        <f>IFERROR(VLOOKUP(I388,DAY!$A$2:$E$3000,5,0),0)</f>
        <v/>
      </c>
      <c r="J201" s="36" t="str">
        <f>IFERROR(VLOOKUP(J388,DAY!$A$2:$E$3000,5,0),0)</f>
        <v/>
      </c>
      <c r="K201" s="36" t="str">
        <f>IFERROR(VLOOKUP(K388,DAY!$A$2:$E$3000,5,0),0)</f>
        <v/>
      </c>
      <c r="L201" s="36" t="str">
        <f>IFERROR(VLOOKUP(L388,DAY!$A$2:$E$3000,5,0),0)</f>
        <v>建国記念の日</v>
      </c>
      <c r="M201" s="36" t="str">
        <f>IFERROR(VLOOKUP(M388,DAY!$A$2:$E$3000,5,0),0)</f>
        <v/>
      </c>
      <c r="N201" s="36" t="str">
        <f>IFERROR(VLOOKUP(N388,DAY!$A$2:$E$3000,5,0),0)</f>
        <v/>
      </c>
      <c r="O201" s="36" t="str">
        <f>IFERROR(VLOOKUP(O388,DAY!$A$2:$E$3000,5,0),0)</f>
        <v/>
      </c>
      <c r="P201" s="36" t="str">
        <f>IFERROR(VLOOKUP(P388,DAY!$A$2:$E$3000,5,0),0)</f>
        <v/>
      </c>
      <c r="Q201" s="36" t="str">
        <f>IFERROR(VLOOKUP(Q388,DAY!$A$2:$E$3000,5,0),0)</f>
        <v/>
      </c>
      <c r="R201" s="36" t="str">
        <f>IFERROR(VLOOKUP(R388,DAY!$A$2:$E$3000,5,0),0)</f>
        <v/>
      </c>
      <c r="S201" s="36" t="str">
        <f>IFERROR(VLOOKUP(S388,DAY!$A$2:$E$3000,5,0),0)</f>
        <v/>
      </c>
      <c r="T201" s="36" t="str">
        <f>IFERROR(VLOOKUP(T388,DAY!$A$2:$E$3000,5,0),0)</f>
        <v/>
      </c>
      <c r="U201" s="36" t="str">
        <f>IFERROR(VLOOKUP(U388,DAY!$A$2:$E$3000,5,0),0)</f>
        <v/>
      </c>
      <c r="V201" s="36" t="str">
        <f>IFERROR(VLOOKUP(V388,DAY!$A$2:$E$3000,5,0),0)</f>
        <v/>
      </c>
      <c r="W201" s="36" t="str">
        <f>IFERROR(VLOOKUP(W388,DAY!$A$2:$E$3000,5,0),0)</f>
        <v/>
      </c>
      <c r="X201" s="36" t="str">
        <f>IFERROR(VLOOKUP(X388,DAY!$A$2:$E$3000,5,0),0)</f>
        <v>天皇誕生日</v>
      </c>
      <c r="Y201" s="36" t="str">
        <f>IFERROR(VLOOKUP(Y388,DAY!$A$2:$E$3000,5,0),0)</f>
        <v/>
      </c>
      <c r="Z201" s="36" t="str">
        <f>IFERROR(VLOOKUP(Z388,DAY!$A$2:$E$3000,5,0),0)</f>
        <v/>
      </c>
      <c r="AA201" s="36" t="str">
        <f>IFERROR(VLOOKUP(AA388,DAY!$A$2:$E$3000,5,0),0)</f>
        <v/>
      </c>
      <c r="AB201" s="36" t="str">
        <f>IFERROR(VLOOKUP(AB388,DAY!$A$2:$E$3000,5,0),0)</f>
        <v/>
      </c>
      <c r="AC201" s="36" t="str">
        <f>IFERROR(VLOOKUP(AC388,DAY!$A$2:$E$3000,5,0),0)</f>
        <v/>
      </c>
      <c r="AD201" s="36" t="str">
        <f>IFERROR(VLOOKUP(AD388,DAY!$A$2:$E$3000,5,0),0)</f>
        <v/>
      </c>
      <c r="AE201" s="36" t="str">
        <f>IFERROR(VLOOKUP(AE388,DAY!$A$2:$E$3000,5,0),0)</f>
        <v/>
      </c>
      <c r="AF201" s="440"/>
      <c r="AG201" s="442"/>
      <c r="AH201" s="197" t="s">
        <v>124</v>
      </c>
      <c r="AI201" s="444"/>
      <c r="AJ201" s="442"/>
      <c r="AK201" s="197" t="s">
        <v>124</v>
      </c>
      <c r="AN201" s="126"/>
      <c r="AO201" s="137"/>
      <c r="AR201" s="130"/>
    </row>
    <row r="202" spans="1:53" ht="27.75" customHeight="1" x14ac:dyDescent="0.4">
      <c r="A202" s="435"/>
      <c r="B202" s="461" t="str">
        <f>$B$26</f>
        <v>作業員A</v>
      </c>
      <c r="C202" s="132" t="s">
        <v>4</v>
      </c>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193">
        <f>IF(COUNT(D202:AE202)=0,+(COUNTIF(D202:AE202,"作業"))+(COUNTIF(D202:AE202,"休日")),"")</f>
        <v>0</v>
      </c>
      <c r="AG202" s="194">
        <f>IF(+COUNT(D202:AE202)=0,(COUNTIF(D202:AE202,"休日")),"")</f>
        <v>0</v>
      </c>
      <c r="AH202" s="473" t="str">
        <f>IFERROR(ROUND(AVERAGE(AF203,AF205,AF207,AF209,AF211,AF213),3),"")</f>
        <v/>
      </c>
      <c r="AI202" s="203">
        <f>IF(COUNT(D203:AE203)=0,+(COUNTIF(D203:AE203,"作業"))+(COUNTIF(D203:AE203,"休日")),"")</f>
        <v>0</v>
      </c>
      <c r="AJ202" s="194">
        <f>IF(COUNT(D203:AE203)=0,(COUNTIF(D203:AE203,"休日")),"")</f>
        <v>0</v>
      </c>
      <c r="AK202" s="473" t="str">
        <f>IFERROR(ROUND(AVERAGE(AI203,AI205,AI207,AI209,AI211,AI213),3),"")</f>
        <v/>
      </c>
      <c r="AM202" s="133"/>
      <c r="AN202" s="126"/>
      <c r="AO202" s="126"/>
      <c r="AP202" s="133"/>
      <c r="AQ202" s="133"/>
      <c r="AR202" s="131"/>
      <c r="AS202" s="133"/>
      <c r="AT202" s="133"/>
      <c r="AU202" s="133"/>
      <c r="AV202" s="133"/>
      <c r="AW202" s="133"/>
      <c r="AX202" s="133"/>
      <c r="AY202" s="133"/>
      <c r="AZ202" s="133"/>
      <c r="BA202" s="133"/>
    </row>
    <row r="203" spans="1:53" ht="27.75" customHeight="1" x14ac:dyDescent="0.4">
      <c r="A203" s="435"/>
      <c r="B203" s="462"/>
      <c r="C203" s="170" t="s">
        <v>5</v>
      </c>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463" t="str">
        <f>IFERROR(AN203,"")</f>
        <v/>
      </c>
      <c r="AG203" s="460"/>
      <c r="AH203" s="474"/>
      <c r="AI203" s="459" t="str">
        <f>IFERROR(AO203,"")</f>
        <v/>
      </c>
      <c r="AJ203" s="460"/>
      <c r="AK203" s="481"/>
      <c r="AN203" s="207" t="e">
        <f>ROUND(AG202/AF202,3)</f>
        <v>#DIV/0!</v>
      </c>
      <c r="AO203" s="208" t="e">
        <f>ROUND(AJ202/AI202,3)</f>
        <v>#DIV/0!</v>
      </c>
      <c r="AR203" s="135"/>
    </row>
    <row r="204" spans="1:53" ht="27.75" customHeight="1" x14ac:dyDescent="0.4">
      <c r="A204" s="435"/>
      <c r="B204" s="461" t="str">
        <f>$B$28</f>
        <v>作業員B</v>
      </c>
      <c r="C204" s="132" t="s">
        <v>4</v>
      </c>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193">
        <f>IF(COUNT(D204:AE204)=0,+(COUNTIF(D204:AE204,"作業"))+(COUNTIF(D204:AE204,"休日")),"")</f>
        <v>0</v>
      </c>
      <c r="AG204" s="194">
        <f>IF(+COUNT(D204:AE204)=0,(COUNTIF(D204:AE204,"休日")),"")</f>
        <v>0</v>
      </c>
      <c r="AH204" s="474"/>
      <c r="AI204" s="203">
        <f>IF(COUNT(D205:AE205)=0,+(COUNTIF(D205:AE205,"作業"))+(COUNTIF(D205:AE205,"休日")),"")</f>
        <v>0</v>
      </c>
      <c r="AJ204" s="194">
        <f>IF(COUNT(D205:AE205)=0,(COUNTIF(D205:AE205,"休日")),"")</f>
        <v>0</v>
      </c>
      <c r="AK204" s="481"/>
      <c r="AM204" s="133"/>
      <c r="AN204" s="126"/>
      <c r="AO204" s="126"/>
      <c r="AP204" s="133"/>
      <c r="AQ204" s="133"/>
      <c r="AR204" s="131"/>
      <c r="AS204" s="133"/>
      <c r="AT204" s="133"/>
      <c r="AU204" s="133"/>
      <c r="AV204" s="133"/>
      <c r="AW204" s="133"/>
      <c r="AX204" s="133"/>
      <c r="AY204" s="133"/>
      <c r="AZ204" s="133"/>
      <c r="BA204" s="133"/>
    </row>
    <row r="205" spans="1:53" ht="27.75" customHeight="1" x14ac:dyDescent="0.4">
      <c r="A205" s="435"/>
      <c r="B205" s="462"/>
      <c r="C205" s="170" t="s">
        <v>5</v>
      </c>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463" t="str">
        <f>IFERROR(AN205,"")</f>
        <v/>
      </c>
      <c r="AG205" s="460"/>
      <c r="AH205" s="474"/>
      <c r="AI205" s="459" t="str">
        <f>IFERROR(AO205,"")</f>
        <v/>
      </c>
      <c r="AJ205" s="460"/>
      <c r="AK205" s="481"/>
      <c r="AN205" s="207" t="e">
        <f>ROUND(AG204/AF204,3)</f>
        <v>#DIV/0!</v>
      </c>
      <c r="AO205" s="208" t="e">
        <f>ROUND(AJ204/AI204,3)</f>
        <v>#DIV/0!</v>
      </c>
      <c r="AR205" s="135"/>
    </row>
    <row r="206" spans="1:53" ht="27.75" customHeight="1" x14ac:dyDescent="0.4">
      <c r="A206" s="435"/>
      <c r="B206" s="461" t="str">
        <f>$B$30</f>
        <v>作業員C</v>
      </c>
      <c r="C206" s="132" t="s">
        <v>4</v>
      </c>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193">
        <f>IF(COUNT(D206:AE206)=0,+(COUNTIF(D206:AE206,"作業"))+(COUNTIF(D206:AE206,"休日")),"")</f>
        <v>0</v>
      </c>
      <c r="AG206" s="194">
        <f>IF(+COUNT(D206:AE206)=0,(COUNTIF(D206:AE206,"休日")),"")</f>
        <v>0</v>
      </c>
      <c r="AH206" s="474"/>
      <c r="AI206" s="203">
        <f>IF(COUNT(D207:AE207)=0,+(COUNTIF(D207:AE207,"作業"))+(COUNTIF(D207:AE207,"休日")),"")</f>
        <v>0</v>
      </c>
      <c r="AJ206" s="194">
        <f>IF(COUNT(D207:AE207)=0,(COUNTIF(D207:AE207,"休日")),"")</f>
        <v>0</v>
      </c>
      <c r="AK206" s="481"/>
      <c r="AM206" s="133"/>
      <c r="AN206" s="126"/>
      <c r="AO206" s="126"/>
      <c r="AP206" s="133"/>
      <c r="AQ206" s="133"/>
      <c r="AR206" s="131"/>
      <c r="AS206" s="133"/>
      <c r="AT206" s="133"/>
      <c r="AU206" s="133"/>
      <c r="AV206" s="133"/>
      <c r="AW206" s="133"/>
      <c r="AX206" s="133"/>
      <c r="AY206" s="133"/>
      <c r="AZ206" s="133"/>
      <c r="BA206" s="133"/>
    </row>
    <row r="207" spans="1:53" ht="27.75" customHeight="1" x14ac:dyDescent="0.4">
      <c r="A207" s="435"/>
      <c r="B207" s="462"/>
      <c r="C207" s="170" t="s">
        <v>5</v>
      </c>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463" t="str">
        <f>IFERROR(AN207,"")</f>
        <v/>
      </c>
      <c r="AG207" s="460"/>
      <c r="AH207" s="475"/>
      <c r="AI207" s="459" t="str">
        <f>IFERROR(AO207,"")</f>
        <v/>
      </c>
      <c r="AJ207" s="460"/>
      <c r="AK207" s="482"/>
      <c r="AN207" s="207" t="e">
        <f>ROUND(AG206/AF206,3)</f>
        <v>#DIV/0!</v>
      </c>
      <c r="AO207" s="208" t="e">
        <f>ROUND(AJ206/AI206,3)</f>
        <v>#DIV/0!</v>
      </c>
      <c r="AR207" s="135"/>
    </row>
    <row r="208" spans="1:53" ht="27.75" customHeight="1" x14ac:dyDescent="0.4">
      <c r="A208" s="435"/>
      <c r="B208" s="461" t="str">
        <f>$B$32</f>
        <v>作業員D</v>
      </c>
      <c r="C208" s="132" t="s">
        <v>4</v>
      </c>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193">
        <f>IF(COUNT(D208:AE208)=0,+(COUNTIF(D208:AE208,"作業"))+(COUNTIF(D208:AE208,"休日")),"")</f>
        <v>0</v>
      </c>
      <c r="AG208" s="194">
        <f>IF(+COUNT(D208:AE208)=0,(COUNTIF(D208:AE208,"休日")),"")</f>
        <v>0</v>
      </c>
      <c r="AH208" s="464"/>
      <c r="AI208" s="203">
        <f>IF(COUNT(D209:AE209)=0,+(COUNTIF(D209:AE209,"作業"))+(COUNTIF(D209:AE209,"休日")),"")</f>
        <v>0</v>
      </c>
      <c r="AJ208" s="194">
        <f>IF(COUNT(D209:AE209)=0,(COUNTIF(D209:AE209,"休日")),"")</f>
        <v>0</v>
      </c>
      <c r="AK208" s="464"/>
      <c r="AM208" s="133"/>
      <c r="AN208" s="126"/>
      <c r="AO208" s="126"/>
      <c r="AP208" s="133"/>
      <c r="AQ208" s="133"/>
      <c r="AR208" s="131"/>
      <c r="AS208" s="133"/>
      <c r="AT208" s="133"/>
      <c r="AU208" s="133"/>
      <c r="AV208" s="133"/>
      <c r="AW208" s="133"/>
      <c r="AX208" s="133"/>
      <c r="AY208" s="133"/>
      <c r="AZ208" s="133"/>
      <c r="BA208" s="133"/>
    </row>
    <row r="209" spans="1:53" ht="27.75" customHeight="1" x14ac:dyDescent="0.4">
      <c r="A209" s="435"/>
      <c r="B209" s="462"/>
      <c r="C209" s="170" t="s">
        <v>5</v>
      </c>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463" t="str">
        <f>IFERROR(AN209,"")</f>
        <v/>
      </c>
      <c r="AG209" s="460"/>
      <c r="AH209" s="465"/>
      <c r="AI209" s="459" t="str">
        <f>IFERROR(AO209,"")</f>
        <v/>
      </c>
      <c r="AJ209" s="460"/>
      <c r="AK209" s="465"/>
      <c r="AN209" s="207" t="e">
        <f>ROUND(AG208/AF208,3)</f>
        <v>#DIV/0!</v>
      </c>
      <c r="AO209" s="208" t="e">
        <f>ROUND(AJ208/AI208,3)</f>
        <v>#DIV/0!</v>
      </c>
      <c r="AR209" s="135"/>
    </row>
    <row r="210" spans="1:53" ht="27.75" customHeight="1" x14ac:dyDescent="0.4">
      <c r="A210" s="435"/>
      <c r="B210" s="461" t="str">
        <f>$B$34</f>
        <v>作業員E</v>
      </c>
      <c r="C210" s="132" t="s">
        <v>4</v>
      </c>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193">
        <f>IF(COUNT(D210:AE210)=0,+(COUNTIF(D210:AE210,"作業"))+(COUNTIF(D210:AE210,"休日")),"")</f>
        <v>0</v>
      </c>
      <c r="AG210" s="194">
        <f>IF(+COUNT(D210:AE210)=0,(COUNTIF(D210:AE210,"休日")),"")</f>
        <v>0</v>
      </c>
      <c r="AH210" s="465"/>
      <c r="AI210" s="203">
        <f>IF(COUNT(D211:AE211)=0,+(COUNTIF(D211:AE211,"作業"))+(COUNTIF(D211:AE211,"休日")),"")</f>
        <v>0</v>
      </c>
      <c r="AJ210" s="194">
        <f>IF(COUNT(D211:AE211)=0,(COUNTIF(D211:AE211,"休日")),"")</f>
        <v>0</v>
      </c>
      <c r="AK210" s="465"/>
      <c r="AM210" s="133"/>
      <c r="AN210" s="126"/>
      <c r="AO210" s="126"/>
      <c r="AP210" s="133"/>
      <c r="AQ210" s="133"/>
      <c r="AR210" s="131"/>
      <c r="AS210" s="133"/>
      <c r="AT210" s="133"/>
      <c r="AU210" s="133"/>
      <c r="AV210" s="133"/>
      <c r="AW210" s="133"/>
      <c r="AX210" s="133"/>
      <c r="AY210" s="133"/>
      <c r="AZ210" s="133"/>
      <c r="BA210" s="133"/>
    </row>
    <row r="211" spans="1:53" ht="27.75" customHeight="1" x14ac:dyDescent="0.4">
      <c r="A211" s="435"/>
      <c r="B211" s="462"/>
      <c r="C211" s="170" t="s">
        <v>5</v>
      </c>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463" t="str">
        <f>IFERROR(AN211,"")</f>
        <v/>
      </c>
      <c r="AG211" s="460"/>
      <c r="AH211" s="465"/>
      <c r="AI211" s="459" t="str">
        <f>IFERROR(AO211,"")</f>
        <v/>
      </c>
      <c r="AJ211" s="460"/>
      <c r="AK211" s="465"/>
      <c r="AN211" s="207" t="e">
        <f>ROUND(AG210/AF210,3)</f>
        <v>#DIV/0!</v>
      </c>
      <c r="AO211" s="208" t="e">
        <f>ROUND(AJ210/AI210,3)</f>
        <v>#DIV/0!</v>
      </c>
      <c r="AR211" s="135"/>
    </row>
    <row r="212" spans="1:53" ht="27.75" customHeight="1" x14ac:dyDescent="0.4">
      <c r="A212" s="435"/>
      <c r="B212" s="461" t="str">
        <f>$B$36</f>
        <v>作業員F</v>
      </c>
      <c r="C212" s="132" t="s">
        <v>4</v>
      </c>
      <c r="D212" s="99"/>
      <c r="E212" s="96"/>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193">
        <f>IF(COUNT(D212:AE212)=0,+(COUNTIF(D212:AE212,"作業"))+(COUNTIF(D212:AE212,"休日")),"")</f>
        <v>0</v>
      </c>
      <c r="AG212" s="194">
        <f>IF(+COUNT(D212:AE212)=0,(COUNTIF(D212:AE212,"休日")),"")</f>
        <v>0</v>
      </c>
      <c r="AH212" s="465"/>
      <c r="AI212" s="203">
        <f>IF(COUNT(D213:AE213)=0,+(COUNTIF(D213:AE213,"作業"))+(COUNTIF(D213:AE213,"休日")),"")</f>
        <v>0</v>
      </c>
      <c r="AJ212" s="194">
        <f>IF(COUNT(D213:AE213)=0,(COUNTIF(D213:AE213,"休日")),"")</f>
        <v>0</v>
      </c>
      <c r="AK212" s="465"/>
      <c r="AM212" s="133"/>
      <c r="AN212" s="126"/>
      <c r="AO212" s="126"/>
      <c r="AR212" s="131"/>
    </row>
    <row r="213" spans="1:53" ht="27.75" customHeight="1" thickBot="1" x14ac:dyDescent="0.45">
      <c r="A213" s="436"/>
      <c r="B213" s="477"/>
      <c r="C213" s="134" t="s">
        <v>5</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478" t="str">
        <f>IFERROR(AN213,"")</f>
        <v/>
      </c>
      <c r="AG213" s="479"/>
      <c r="AH213" s="466"/>
      <c r="AI213" s="480" t="str">
        <f>IFERROR(AO213,"")</f>
        <v/>
      </c>
      <c r="AJ213" s="479"/>
      <c r="AK213" s="466"/>
      <c r="AN213" s="207" t="e">
        <f>ROUND(AG212/AF212,3)</f>
        <v>#DIV/0!</v>
      </c>
      <c r="AO213" s="208" t="e">
        <f>ROUND(AJ212/AI212,3)</f>
        <v>#DIV/0!</v>
      </c>
      <c r="AR213" s="135"/>
    </row>
    <row r="214" spans="1:53" ht="27.75" customHeight="1" thickBot="1" x14ac:dyDescent="0.45">
      <c r="A214" s="483" t="s">
        <v>74</v>
      </c>
      <c r="B214" s="484" t="s">
        <v>0</v>
      </c>
      <c r="C214" s="485"/>
      <c r="D214" s="44">
        <f>IFERROR(VLOOKUP(D389,DAY!$A$2:$E$3000,2,0),0)</f>
        <v>3</v>
      </c>
      <c r="E214" s="44">
        <f>IFERROR(VLOOKUP(E389,DAY!$A$2:$E$3000,2,0),0)</f>
        <v>3</v>
      </c>
      <c r="F214" s="44">
        <f>IFERROR(VLOOKUP(F389,DAY!$A$2:$E$3000,2,0),0)</f>
        <v>3</v>
      </c>
      <c r="G214" s="44">
        <f>IFERROR(VLOOKUP(G389,DAY!$A$2:$E$3000,2,0),0)</f>
        <v>3</v>
      </c>
      <c r="H214" s="44">
        <f>IFERROR(VLOOKUP(H389,DAY!$A$2:$E$3000,2,0),0)</f>
        <v>3</v>
      </c>
      <c r="I214" s="44">
        <f>IFERROR(VLOOKUP(I389,DAY!$A$2:$E$3000,2,0),0)</f>
        <v>3</v>
      </c>
      <c r="J214" s="44">
        <f>IFERROR(VLOOKUP(J389,DAY!$A$2:$E$3000,2,0),0)</f>
        <v>3</v>
      </c>
      <c r="K214" s="44">
        <f>IFERROR(VLOOKUP(K389,DAY!$A$2:$E$3000,2,0),0)</f>
        <v>3</v>
      </c>
      <c r="L214" s="44">
        <f>IFERROR(VLOOKUP(L389,DAY!$A$2:$E$3000,2,0),0)</f>
        <v>3</v>
      </c>
      <c r="M214" s="44">
        <f>IFERROR(VLOOKUP(M389,DAY!$A$2:$E$3000,2,0),0)</f>
        <v>3</v>
      </c>
      <c r="N214" s="44">
        <f>IFERROR(VLOOKUP(N389,DAY!$A$2:$E$3000,2,0),0)</f>
        <v>3</v>
      </c>
      <c r="O214" s="44">
        <f>IFERROR(VLOOKUP(O389,DAY!$A$2:$E$3000,2,0),0)</f>
        <v>3</v>
      </c>
      <c r="P214" s="44">
        <f>IFERROR(VLOOKUP(P389,DAY!$A$2:$E$3000,2,0),0)</f>
        <v>3</v>
      </c>
      <c r="Q214" s="44">
        <f>IFERROR(VLOOKUP(Q389,DAY!$A$2:$E$3000,2,0),0)</f>
        <v>3</v>
      </c>
      <c r="R214" s="44">
        <f>IFERROR(VLOOKUP(R389,DAY!$A$2:$E$3000,2,0),0)</f>
        <v>3</v>
      </c>
      <c r="S214" s="44">
        <f>IFERROR(VLOOKUP(S389,DAY!$A$2:$E$3000,2,0),0)</f>
        <v>3</v>
      </c>
      <c r="T214" s="44">
        <f>IFERROR(VLOOKUP(T389,DAY!$A$2:$E$3000,2,0),0)</f>
        <v>3</v>
      </c>
      <c r="U214" s="44">
        <f>IFERROR(VLOOKUP(U389,DAY!$A$2:$E$3000,2,0),0)</f>
        <v>3</v>
      </c>
      <c r="V214" s="44">
        <f>IFERROR(VLOOKUP(V389,DAY!$A$2:$E$3000,2,0),0)</f>
        <v>3</v>
      </c>
      <c r="W214" s="44">
        <f>IFERROR(VLOOKUP(W389,DAY!$A$2:$E$3000,2,0),0)</f>
        <v>3</v>
      </c>
      <c r="X214" s="44">
        <f>IFERROR(VLOOKUP(X389,DAY!$A$2:$E$3000,2,0),0)</f>
        <v>3</v>
      </c>
      <c r="Y214" s="44">
        <f>IFERROR(VLOOKUP(Y389,DAY!$A$2:$E$3000,2,0),0)</f>
        <v>3</v>
      </c>
      <c r="Z214" s="44">
        <f>IFERROR(VLOOKUP(Z389,DAY!$A$2:$E$3000,2,0),0)</f>
        <v>3</v>
      </c>
      <c r="AA214" s="44">
        <f>IFERROR(VLOOKUP(AA389,DAY!$A$2:$E$3000,2,0),0)</f>
        <v>3</v>
      </c>
      <c r="AB214" s="44">
        <f>IFERROR(VLOOKUP(AB389,DAY!$A$2:$E$3000,2,0),0)</f>
        <v>3</v>
      </c>
      <c r="AC214" s="44">
        <f>IFERROR(VLOOKUP(AC389,DAY!$A$2:$E$3000,2,0),0)</f>
        <v>3</v>
      </c>
      <c r="AD214" s="44">
        <f>IFERROR(VLOOKUP(AD389,DAY!$A$2:$E$3000,2,0),0)</f>
        <v>3</v>
      </c>
      <c r="AE214" s="44">
        <f>IFERROR(VLOOKUP(AE389,DAY!$A$2:$E$3000,2,0),0)</f>
        <v>3</v>
      </c>
      <c r="AF214" s="439" t="s">
        <v>11</v>
      </c>
      <c r="AG214" s="441" t="s">
        <v>12</v>
      </c>
      <c r="AH214" s="486" t="s">
        <v>123</v>
      </c>
      <c r="AI214" s="443" t="s">
        <v>11</v>
      </c>
      <c r="AJ214" s="441" t="s">
        <v>13</v>
      </c>
      <c r="AK214" s="486" t="s">
        <v>123</v>
      </c>
      <c r="AL214" s="133"/>
      <c r="AN214" s="126"/>
      <c r="AO214" s="126"/>
      <c r="AR214" s="136"/>
    </row>
    <row r="215" spans="1:53" ht="27.75" customHeight="1" x14ac:dyDescent="0.4">
      <c r="A215" s="435"/>
      <c r="B215" s="467" t="s">
        <v>1</v>
      </c>
      <c r="C215" s="468"/>
      <c r="D215" s="32">
        <f>IFERROR(VLOOKUP(D389,DAY!$A$2:$E$3000,3,0),0)</f>
        <v>3</v>
      </c>
      <c r="E215" s="32">
        <f>IFERROR(VLOOKUP(E389,DAY!$A$2:$E$3000,3,0),0)</f>
        <v>4</v>
      </c>
      <c r="F215" s="32">
        <f>IFERROR(VLOOKUP(F389,DAY!$A$2:$E$3000,3,0),0)</f>
        <v>5</v>
      </c>
      <c r="G215" s="32">
        <f>IFERROR(VLOOKUP(G389,DAY!$A$2:$E$3000,3,0),0)</f>
        <v>6</v>
      </c>
      <c r="H215" s="32">
        <f>IFERROR(VLOOKUP(H389,DAY!$A$2:$E$3000,3,0),0)</f>
        <v>7</v>
      </c>
      <c r="I215" s="32">
        <f>IFERROR(VLOOKUP(I389,DAY!$A$2:$E$3000,3,0),0)</f>
        <v>8</v>
      </c>
      <c r="J215" s="32">
        <f>IFERROR(VLOOKUP(J389,DAY!$A$2:$E$3000,3,0),0)</f>
        <v>9</v>
      </c>
      <c r="K215" s="32">
        <f>IFERROR(VLOOKUP(K389,DAY!$A$2:$E$3000,3,0),0)</f>
        <v>10</v>
      </c>
      <c r="L215" s="32">
        <f>IFERROR(VLOOKUP(L389,DAY!$A$2:$E$3000,3,0),0)</f>
        <v>11</v>
      </c>
      <c r="M215" s="32">
        <f>IFERROR(VLOOKUP(M389,DAY!$A$2:$E$3000,3,0),0)</f>
        <v>12</v>
      </c>
      <c r="N215" s="32">
        <f>IFERROR(VLOOKUP(N389,DAY!$A$2:$E$3000,3,0),0)</f>
        <v>13</v>
      </c>
      <c r="O215" s="32">
        <f>IFERROR(VLOOKUP(O389,DAY!$A$2:$E$3000,3,0),0)</f>
        <v>14</v>
      </c>
      <c r="P215" s="32">
        <f>IFERROR(VLOOKUP(P389,DAY!$A$2:$E$3000,3,0),0)</f>
        <v>15</v>
      </c>
      <c r="Q215" s="32">
        <f>IFERROR(VLOOKUP(Q389,DAY!$A$2:$E$3000,3,0),0)</f>
        <v>16</v>
      </c>
      <c r="R215" s="32">
        <f>IFERROR(VLOOKUP(R389,DAY!$A$2:$E$3000,3,0),0)</f>
        <v>17</v>
      </c>
      <c r="S215" s="32">
        <f>IFERROR(VLOOKUP(S389,DAY!$A$2:$E$3000,3,0),0)</f>
        <v>18</v>
      </c>
      <c r="T215" s="32">
        <f>IFERROR(VLOOKUP(T389,DAY!$A$2:$E$3000,3,0),0)</f>
        <v>19</v>
      </c>
      <c r="U215" s="32">
        <f>IFERROR(VLOOKUP(U389,DAY!$A$2:$E$3000,3,0),0)</f>
        <v>20</v>
      </c>
      <c r="V215" s="32">
        <f>IFERROR(VLOOKUP(V389,DAY!$A$2:$E$3000,3,0),0)</f>
        <v>21</v>
      </c>
      <c r="W215" s="32">
        <f>IFERROR(VLOOKUP(W389,DAY!$A$2:$E$3000,3,0),0)</f>
        <v>22</v>
      </c>
      <c r="X215" s="32">
        <f>IFERROR(VLOOKUP(X389,DAY!$A$2:$E$3000,3,0),0)</f>
        <v>23</v>
      </c>
      <c r="Y215" s="32">
        <f>IFERROR(VLOOKUP(Y389,DAY!$A$2:$E$3000,3,0),0)</f>
        <v>24</v>
      </c>
      <c r="Z215" s="32">
        <f>IFERROR(VLOOKUP(Z389,DAY!$A$2:$E$3000,3,0),0)</f>
        <v>25</v>
      </c>
      <c r="AA215" s="32">
        <f>IFERROR(VLOOKUP(AA389,DAY!$A$2:$E$3000,3,0),0)</f>
        <v>26</v>
      </c>
      <c r="AB215" s="32">
        <f>IFERROR(VLOOKUP(AB389,DAY!$A$2:$E$3000,3,0),0)</f>
        <v>27</v>
      </c>
      <c r="AC215" s="32">
        <f>IFERROR(VLOOKUP(AC389,DAY!$A$2:$E$3000,3,0),0)</f>
        <v>28</v>
      </c>
      <c r="AD215" s="32">
        <f>IFERROR(VLOOKUP(AD389,DAY!$A$2:$E$3000,3,0),0)</f>
        <v>29</v>
      </c>
      <c r="AE215" s="32">
        <f>IFERROR(VLOOKUP(AE389,DAY!$A$2:$E$3000,3,0),0)</f>
        <v>30</v>
      </c>
      <c r="AF215" s="440"/>
      <c r="AG215" s="442"/>
      <c r="AH215" s="487"/>
      <c r="AI215" s="444"/>
      <c r="AJ215" s="442"/>
      <c r="AK215" s="487"/>
      <c r="AN215" s="126"/>
      <c r="AO215" s="126"/>
      <c r="AR215" s="128"/>
    </row>
    <row r="216" spans="1:53" ht="27.75" customHeight="1" x14ac:dyDescent="0.4">
      <c r="A216" s="435"/>
      <c r="B216" s="469" t="s">
        <v>2</v>
      </c>
      <c r="C216" s="470"/>
      <c r="D216" s="35" t="str">
        <f>IFERROR(VLOOKUP(D389,DAY!$A$2:$E$3000,4,0),0)</f>
        <v>水</v>
      </c>
      <c r="E216" s="35" t="str">
        <f>IFERROR(VLOOKUP(E389,DAY!$A$2:$E$3000,4,0),0)</f>
        <v>木</v>
      </c>
      <c r="F216" s="35" t="str">
        <f>IFERROR(VLOOKUP(F389,DAY!$A$2:$E$3000,4,0),0)</f>
        <v>金</v>
      </c>
      <c r="G216" s="35" t="str">
        <f>IFERROR(VLOOKUP(G389,DAY!$A$2:$E$3000,4,0),0)</f>
        <v>土</v>
      </c>
      <c r="H216" s="35" t="str">
        <f>IFERROR(VLOOKUP(H389,DAY!$A$2:$E$3000,4,0),0)</f>
        <v>日</v>
      </c>
      <c r="I216" s="35" t="str">
        <f>IFERROR(VLOOKUP(I389,DAY!$A$2:$E$3000,4,0),0)</f>
        <v>月</v>
      </c>
      <c r="J216" s="35" t="str">
        <f>IFERROR(VLOOKUP(J389,DAY!$A$2:$E$3000,4,0),0)</f>
        <v>火</v>
      </c>
      <c r="K216" s="35" t="str">
        <f>IFERROR(VLOOKUP(K389,DAY!$A$2:$E$3000,4,0),0)</f>
        <v>水</v>
      </c>
      <c r="L216" s="35" t="str">
        <f>IFERROR(VLOOKUP(L389,DAY!$A$2:$E$3000,4,0),0)</f>
        <v>木</v>
      </c>
      <c r="M216" s="35" t="str">
        <f>IFERROR(VLOOKUP(M389,DAY!$A$2:$E$3000,4,0),0)</f>
        <v>金</v>
      </c>
      <c r="N216" s="35" t="str">
        <f>IFERROR(VLOOKUP(N389,DAY!$A$2:$E$3000,4,0),0)</f>
        <v>土</v>
      </c>
      <c r="O216" s="35" t="str">
        <f>IFERROR(VLOOKUP(O389,DAY!$A$2:$E$3000,4,0),0)</f>
        <v>日</v>
      </c>
      <c r="P216" s="35" t="str">
        <f>IFERROR(VLOOKUP(P389,DAY!$A$2:$E$3000,4,0),0)</f>
        <v>月</v>
      </c>
      <c r="Q216" s="35" t="str">
        <f>IFERROR(VLOOKUP(Q389,DAY!$A$2:$E$3000,4,0),0)</f>
        <v>火</v>
      </c>
      <c r="R216" s="35" t="str">
        <f>IFERROR(VLOOKUP(R389,DAY!$A$2:$E$3000,4,0),0)</f>
        <v>水</v>
      </c>
      <c r="S216" s="35" t="str">
        <f>IFERROR(VLOOKUP(S389,DAY!$A$2:$E$3000,4,0),0)</f>
        <v>木</v>
      </c>
      <c r="T216" s="35" t="str">
        <f>IFERROR(VLOOKUP(T389,DAY!$A$2:$E$3000,4,0),0)</f>
        <v>金</v>
      </c>
      <c r="U216" s="35" t="str">
        <f>IFERROR(VLOOKUP(U389,DAY!$A$2:$E$3000,4,0),0)</f>
        <v>土</v>
      </c>
      <c r="V216" s="35" t="str">
        <f>IFERROR(VLOOKUP(V389,DAY!$A$2:$E$3000,4,0),0)</f>
        <v>日</v>
      </c>
      <c r="W216" s="35" t="str">
        <f>IFERROR(VLOOKUP(W389,DAY!$A$2:$E$3000,4,0),0)</f>
        <v>月</v>
      </c>
      <c r="X216" s="35" t="str">
        <f>IFERROR(VLOOKUP(X389,DAY!$A$2:$E$3000,4,0),0)</f>
        <v>火</v>
      </c>
      <c r="Y216" s="35" t="str">
        <f>IFERROR(VLOOKUP(Y389,DAY!$A$2:$E$3000,4,0),0)</f>
        <v>水</v>
      </c>
      <c r="Z216" s="35" t="str">
        <f>IFERROR(VLOOKUP(Z389,DAY!$A$2:$E$3000,4,0),0)</f>
        <v>木</v>
      </c>
      <c r="AA216" s="35" t="str">
        <f>IFERROR(VLOOKUP(AA389,DAY!$A$2:$E$3000,4,0),0)</f>
        <v>金</v>
      </c>
      <c r="AB216" s="35" t="str">
        <f>IFERROR(VLOOKUP(AB389,DAY!$A$2:$E$3000,4,0),0)</f>
        <v>土</v>
      </c>
      <c r="AC216" s="35" t="str">
        <f>IFERROR(VLOOKUP(AC389,DAY!$A$2:$E$3000,4,0),0)</f>
        <v>日</v>
      </c>
      <c r="AD216" s="35" t="str">
        <f>IFERROR(VLOOKUP(AD389,DAY!$A$2:$E$3000,4,0),0)</f>
        <v>月</v>
      </c>
      <c r="AE216" s="35" t="str">
        <f>IFERROR(VLOOKUP(AE389,DAY!$A$2:$E$3000,4,0),0)</f>
        <v>火</v>
      </c>
      <c r="AF216" s="440"/>
      <c r="AG216" s="442"/>
      <c r="AH216" s="206" t="str">
        <f>IF($AF$6="",$AN$4,$AN$7)</f>
        <v/>
      </c>
      <c r="AI216" s="444"/>
      <c r="AJ216" s="442"/>
      <c r="AK216" s="205" t="str">
        <f>IF($AF$6="",$AN$4,$AN$7)</f>
        <v/>
      </c>
      <c r="AN216" s="126"/>
      <c r="AO216" s="126"/>
      <c r="AR216" s="130"/>
    </row>
    <row r="217" spans="1:53" ht="89.25" customHeight="1" x14ac:dyDescent="0.4">
      <c r="A217" s="435"/>
      <c r="B217" s="471" t="s">
        <v>3</v>
      </c>
      <c r="C217" s="472"/>
      <c r="D217" s="36" t="str">
        <f>IFERROR(VLOOKUP(D389,DAY!$A$2:$E$3000,5,0),0)</f>
        <v/>
      </c>
      <c r="E217" s="36" t="str">
        <f>IFERROR(VLOOKUP(E389,DAY!$A$2:$E$3000,5,0),0)</f>
        <v/>
      </c>
      <c r="F217" s="36" t="str">
        <f>IFERROR(VLOOKUP(F389,DAY!$A$2:$E$3000,5,0),0)</f>
        <v/>
      </c>
      <c r="G217" s="36" t="str">
        <f>IFERROR(VLOOKUP(G389,DAY!$A$2:$E$3000,5,0),0)</f>
        <v/>
      </c>
      <c r="H217" s="36" t="str">
        <f>IFERROR(VLOOKUP(H389,DAY!$A$2:$E$3000,5,0),0)</f>
        <v/>
      </c>
      <c r="I217" s="36" t="str">
        <f>IFERROR(VLOOKUP(I389,DAY!$A$2:$E$3000,5,0),0)</f>
        <v/>
      </c>
      <c r="J217" s="36" t="str">
        <f>IFERROR(VLOOKUP(J389,DAY!$A$2:$E$3000,5,0),0)</f>
        <v/>
      </c>
      <c r="K217" s="36" t="str">
        <f>IFERROR(VLOOKUP(K389,DAY!$A$2:$E$3000,5,0),0)</f>
        <v/>
      </c>
      <c r="L217" s="36" t="str">
        <f>IFERROR(VLOOKUP(L389,DAY!$A$2:$E$3000,5,0),0)</f>
        <v/>
      </c>
      <c r="M217" s="36" t="str">
        <f>IFERROR(VLOOKUP(M389,DAY!$A$2:$E$3000,5,0),0)</f>
        <v/>
      </c>
      <c r="N217" s="36" t="str">
        <f>IFERROR(VLOOKUP(N389,DAY!$A$2:$E$3000,5,0),0)</f>
        <v/>
      </c>
      <c r="O217" s="36" t="str">
        <f>IFERROR(VLOOKUP(O389,DAY!$A$2:$E$3000,5,0),0)</f>
        <v/>
      </c>
      <c r="P217" s="36" t="str">
        <f>IFERROR(VLOOKUP(P389,DAY!$A$2:$E$3000,5,0),0)</f>
        <v/>
      </c>
      <c r="Q217" s="36" t="str">
        <f>IFERROR(VLOOKUP(Q389,DAY!$A$2:$E$3000,5,0),0)</f>
        <v/>
      </c>
      <c r="R217" s="36" t="str">
        <f>IFERROR(VLOOKUP(R389,DAY!$A$2:$E$3000,5,0),0)</f>
        <v/>
      </c>
      <c r="S217" s="36" t="str">
        <f>IFERROR(VLOOKUP(S389,DAY!$A$2:$E$3000,5,0),0)</f>
        <v/>
      </c>
      <c r="T217" s="36" t="str">
        <f>IFERROR(VLOOKUP(T389,DAY!$A$2:$E$3000,5,0),0)</f>
        <v/>
      </c>
      <c r="U217" s="36" t="str">
        <f>IFERROR(VLOOKUP(U389,DAY!$A$2:$E$3000,5,0),0)</f>
        <v/>
      </c>
      <c r="V217" s="36" t="str">
        <f>IFERROR(VLOOKUP(V389,DAY!$A$2:$E$3000,5,0),0)</f>
        <v>春分の日</v>
      </c>
      <c r="W217" s="36" t="str">
        <f>IFERROR(VLOOKUP(W389,DAY!$A$2:$E$3000,5,0),0)</f>
        <v>振替休日</v>
      </c>
      <c r="X217" s="36" t="str">
        <f>IFERROR(VLOOKUP(X389,DAY!$A$2:$E$3000,5,0),0)</f>
        <v/>
      </c>
      <c r="Y217" s="36" t="str">
        <f>IFERROR(VLOOKUP(Y389,DAY!$A$2:$E$3000,5,0),0)</f>
        <v/>
      </c>
      <c r="Z217" s="36" t="str">
        <f>IFERROR(VLOOKUP(Z389,DAY!$A$2:$E$3000,5,0),0)</f>
        <v/>
      </c>
      <c r="AA217" s="36" t="str">
        <f>IFERROR(VLOOKUP(AA389,DAY!$A$2:$E$3000,5,0),0)</f>
        <v/>
      </c>
      <c r="AB217" s="36" t="str">
        <f>IFERROR(VLOOKUP(AB389,DAY!$A$2:$E$3000,5,0),0)</f>
        <v/>
      </c>
      <c r="AC217" s="36" t="str">
        <f>IFERROR(VLOOKUP(AC389,DAY!$A$2:$E$3000,5,0),0)</f>
        <v/>
      </c>
      <c r="AD217" s="36" t="str">
        <f>IFERROR(VLOOKUP(AD389,DAY!$A$2:$E$3000,5,0),0)</f>
        <v/>
      </c>
      <c r="AE217" s="36" t="str">
        <f>IFERROR(VLOOKUP(AE389,DAY!$A$2:$E$3000,5,0),0)</f>
        <v/>
      </c>
      <c r="AF217" s="440"/>
      <c r="AG217" s="442"/>
      <c r="AH217" s="197" t="s">
        <v>124</v>
      </c>
      <c r="AI217" s="444"/>
      <c r="AJ217" s="442"/>
      <c r="AK217" s="197" t="s">
        <v>124</v>
      </c>
      <c r="AN217" s="126"/>
      <c r="AO217" s="137"/>
      <c r="AR217" s="130"/>
    </row>
    <row r="218" spans="1:53" ht="27.75" customHeight="1" x14ac:dyDescent="0.4">
      <c r="A218" s="435"/>
      <c r="B218" s="461" t="str">
        <f>$B$26</f>
        <v>作業員A</v>
      </c>
      <c r="C218" s="132" t="s">
        <v>4</v>
      </c>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193">
        <f>IF(COUNT(D218:AE218)=0,+(COUNTIF(D218:AE218,"作業"))+(COUNTIF(D218:AE218,"休日")),"")</f>
        <v>0</v>
      </c>
      <c r="AG218" s="194">
        <f>IF(+COUNT(D218:AE218)=0,(COUNTIF(D218:AE218,"休日")),"")</f>
        <v>0</v>
      </c>
      <c r="AH218" s="473" t="str">
        <f>IFERROR(ROUND(AVERAGE(AF219,AF221,AF223,AF225,AF227,AF229),3),"")</f>
        <v/>
      </c>
      <c r="AI218" s="203">
        <f>IF(COUNT(D219:AE219)=0,+(COUNTIF(D219:AE219,"作業"))+(COUNTIF(D219:AE219,"休日")),"")</f>
        <v>0</v>
      </c>
      <c r="AJ218" s="194">
        <f>IF(COUNT(D219:AE219)=0,(COUNTIF(D219:AE219,"休日")),"")</f>
        <v>0</v>
      </c>
      <c r="AK218" s="473" t="str">
        <f>IFERROR(ROUND(AVERAGE(AI219,AI221,AI223,AI225,AI227,AI229),3),"")</f>
        <v/>
      </c>
      <c r="AM218" s="133"/>
      <c r="AN218" s="126"/>
      <c r="AO218" s="126"/>
      <c r="AP218" s="133"/>
      <c r="AQ218" s="133"/>
      <c r="AR218" s="131"/>
      <c r="AS218" s="133"/>
      <c r="AT218" s="133"/>
      <c r="AU218" s="133"/>
      <c r="AV218" s="133"/>
      <c r="AW218" s="133"/>
      <c r="AX218" s="133"/>
      <c r="AY218" s="133"/>
      <c r="AZ218" s="133"/>
      <c r="BA218" s="133"/>
    </row>
    <row r="219" spans="1:53" ht="27.75" customHeight="1" x14ac:dyDescent="0.4">
      <c r="A219" s="435"/>
      <c r="B219" s="462"/>
      <c r="C219" s="170" t="s">
        <v>5</v>
      </c>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463" t="str">
        <f>IFERROR(AN219,"")</f>
        <v/>
      </c>
      <c r="AG219" s="460"/>
      <c r="AH219" s="474"/>
      <c r="AI219" s="459" t="str">
        <f>IFERROR(AO219,"")</f>
        <v/>
      </c>
      <c r="AJ219" s="460"/>
      <c r="AK219" s="481"/>
      <c r="AN219" s="207" t="e">
        <f>ROUND(AG218/AF218,3)</f>
        <v>#DIV/0!</v>
      </c>
      <c r="AO219" s="208" t="e">
        <f>ROUND(AJ218/AI218,3)</f>
        <v>#DIV/0!</v>
      </c>
      <c r="AR219" s="135"/>
    </row>
    <row r="220" spans="1:53" ht="27.75" customHeight="1" x14ac:dyDescent="0.4">
      <c r="A220" s="435"/>
      <c r="B220" s="461" t="str">
        <f>$B$28</f>
        <v>作業員B</v>
      </c>
      <c r="C220" s="132" t="s">
        <v>4</v>
      </c>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193">
        <f>IF(COUNT(D220:AE220)=0,+(COUNTIF(D220:AE220,"作業"))+(COUNTIF(D220:AE220,"休日")),"")</f>
        <v>0</v>
      </c>
      <c r="AG220" s="194">
        <f>IF(+COUNT(D220:AE220)=0,(COUNTIF(D220:AE220,"休日")),"")</f>
        <v>0</v>
      </c>
      <c r="AH220" s="474"/>
      <c r="AI220" s="203">
        <f>IF(COUNT(D221:AE221)=0,+(COUNTIF(D221:AE221,"作業"))+(COUNTIF(D221:AE221,"休日")),"")</f>
        <v>0</v>
      </c>
      <c r="AJ220" s="194">
        <f>IF(COUNT(D221:AE221)=0,(COUNTIF(D221:AE221,"休日")),"")</f>
        <v>0</v>
      </c>
      <c r="AK220" s="481"/>
      <c r="AM220" s="133"/>
      <c r="AN220" s="126"/>
      <c r="AO220" s="126"/>
      <c r="AP220" s="133"/>
      <c r="AQ220" s="133"/>
      <c r="AR220" s="131"/>
      <c r="AS220" s="133"/>
      <c r="AT220" s="133"/>
      <c r="AU220" s="133"/>
      <c r="AV220" s="133"/>
      <c r="AW220" s="133"/>
      <c r="AX220" s="133"/>
      <c r="AY220" s="133"/>
      <c r="AZ220" s="133"/>
      <c r="BA220" s="133"/>
    </row>
    <row r="221" spans="1:53" ht="27.75" customHeight="1" x14ac:dyDescent="0.4">
      <c r="A221" s="435"/>
      <c r="B221" s="462"/>
      <c r="C221" s="170" t="s">
        <v>5</v>
      </c>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463" t="str">
        <f>IFERROR(AN221,"")</f>
        <v/>
      </c>
      <c r="AG221" s="460"/>
      <c r="AH221" s="474"/>
      <c r="AI221" s="459" t="str">
        <f>IFERROR(AO221,"")</f>
        <v/>
      </c>
      <c r="AJ221" s="460"/>
      <c r="AK221" s="481"/>
      <c r="AN221" s="207" t="e">
        <f>ROUND(AG220/AF220,3)</f>
        <v>#DIV/0!</v>
      </c>
      <c r="AO221" s="208" t="e">
        <f>ROUND(AJ220/AI220,3)</f>
        <v>#DIV/0!</v>
      </c>
      <c r="AR221" s="135"/>
    </row>
    <row r="222" spans="1:53" ht="27.75" customHeight="1" x14ac:dyDescent="0.4">
      <c r="A222" s="435"/>
      <c r="B222" s="461" t="str">
        <f>$B$30</f>
        <v>作業員C</v>
      </c>
      <c r="C222" s="132" t="s">
        <v>4</v>
      </c>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193">
        <f>IF(COUNT(D222:AE222)=0,+(COUNTIF(D222:AE222,"作業"))+(COUNTIF(D222:AE222,"休日")),"")</f>
        <v>0</v>
      </c>
      <c r="AG222" s="194">
        <f>IF(+COUNT(D222:AE222)=0,(COUNTIF(D222:AE222,"休日")),"")</f>
        <v>0</v>
      </c>
      <c r="AH222" s="474"/>
      <c r="AI222" s="203">
        <f>IF(COUNT(D223:AE223)=0,+(COUNTIF(D223:AE223,"作業"))+(COUNTIF(D223:AE223,"休日")),"")</f>
        <v>0</v>
      </c>
      <c r="AJ222" s="194">
        <f>IF(COUNT(D223:AE223)=0,(COUNTIF(D223:AE223,"休日")),"")</f>
        <v>0</v>
      </c>
      <c r="AK222" s="481"/>
      <c r="AM222" s="133"/>
      <c r="AN222" s="126"/>
      <c r="AO222" s="126"/>
      <c r="AP222" s="133"/>
      <c r="AQ222" s="133"/>
      <c r="AR222" s="131"/>
      <c r="AS222" s="133"/>
      <c r="AT222" s="133"/>
      <c r="AU222" s="133"/>
      <c r="AV222" s="133"/>
      <c r="AW222" s="133"/>
      <c r="AX222" s="133"/>
      <c r="AY222" s="133"/>
      <c r="AZ222" s="133"/>
      <c r="BA222" s="133"/>
    </row>
    <row r="223" spans="1:53" ht="27.75" customHeight="1" x14ac:dyDescent="0.4">
      <c r="A223" s="435"/>
      <c r="B223" s="462"/>
      <c r="C223" s="170" t="s">
        <v>5</v>
      </c>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463" t="str">
        <f>IFERROR(AN223,"")</f>
        <v/>
      </c>
      <c r="AG223" s="460"/>
      <c r="AH223" s="475"/>
      <c r="AI223" s="459" t="str">
        <f>IFERROR(AO223,"")</f>
        <v/>
      </c>
      <c r="AJ223" s="460"/>
      <c r="AK223" s="482"/>
      <c r="AN223" s="207" t="e">
        <f>ROUND(AG222/AF222,3)</f>
        <v>#DIV/0!</v>
      </c>
      <c r="AO223" s="208" t="e">
        <f>ROUND(AJ222/AI222,3)</f>
        <v>#DIV/0!</v>
      </c>
      <c r="AR223" s="135"/>
    </row>
    <row r="224" spans="1:53" ht="27.75" customHeight="1" x14ac:dyDescent="0.4">
      <c r="A224" s="435"/>
      <c r="B224" s="461" t="str">
        <f>$B$32</f>
        <v>作業員D</v>
      </c>
      <c r="C224" s="132" t="s">
        <v>4</v>
      </c>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193">
        <f>IF(COUNT(D224:AE224)=0,+(COUNTIF(D224:AE224,"作業"))+(COUNTIF(D224:AE224,"休日")),"")</f>
        <v>0</v>
      </c>
      <c r="AG224" s="194">
        <f>IF(+COUNT(D224:AE224)=0,(COUNTIF(D224:AE224,"休日")),"")</f>
        <v>0</v>
      </c>
      <c r="AH224" s="464"/>
      <c r="AI224" s="203">
        <f>IF(COUNT(D225:AE225)=0,+(COUNTIF(D225:AE225,"作業"))+(COUNTIF(D225:AE225,"休日")),"")</f>
        <v>0</v>
      </c>
      <c r="AJ224" s="194">
        <f>IF(COUNT(D225:AE225)=0,(COUNTIF(D225:AE225,"休日")),"")</f>
        <v>0</v>
      </c>
      <c r="AK224" s="464"/>
      <c r="AM224" s="133"/>
      <c r="AN224" s="126"/>
      <c r="AO224" s="126"/>
      <c r="AP224" s="133"/>
      <c r="AQ224" s="133"/>
      <c r="AR224" s="131"/>
      <c r="AS224" s="133"/>
      <c r="AT224" s="133"/>
      <c r="AU224" s="133"/>
      <c r="AV224" s="133"/>
      <c r="AW224" s="133"/>
      <c r="AX224" s="133"/>
      <c r="AY224" s="133"/>
      <c r="AZ224" s="133"/>
      <c r="BA224" s="133"/>
    </row>
    <row r="225" spans="1:53" ht="27.75" customHeight="1" x14ac:dyDescent="0.4">
      <c r="A225" s="435"/>
      <c r="B225" s="462"/>
      <c r="C225" s="170" t="s">
        <v>5</v>
      </c>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463" t="str">
        <f>IFERROR(AN225,"")</f>
        <v/>
      </c>
      <c r="AG225" s="460"/>
      <c r="AH225" s="465"/>
      <c r="AI225" s="459" t="str">
        <f>IFERROR(AO225,"")</f>
        <v/>
      </c>
      <c r="AJ225" s="460"/>
      <c r="AK225" s="465"/>
      <c r="AN225" s="207" t="e">
        <f>ROUND(AG224/AF224,3)</f>
        <v>#DIV/0!</v>
      </c>
      <c r="AO225" s="208" t="e">
        <f>ROUND(AJ224/AI224,3)</f>
        <v>#DIV/0!</v>
      </c>
      <c r="AR225" s="135"/>
    </row>
    <row r="226" spans="1:53" ht="27.75" customHeight="1" x14ac:dyDescent="0.4">
      <c r="A226" s="435"/>
      <c r="B226" s="461" t="str">
        <f>$B$34</f>
        <v>作業員E</v>
      </c>
      <c r="C226" s="132" t="s">
        <v>4</v>
      </c>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193">
        <f>IF(COUNT(D226:AE226)=0,+(COUNTIF(D226:AE226,"作業"))+(COUNTIF(D226:AE226,"休日")),"")</f>
        <v>0</v>
      </c>
      <c r="AG226" s="194">
        <f>IF(+COUNT(D226:AE226)=0,(COUNTIF(D226:AE226,"休日")),"")</f>
        <v>0</v>
      </c>
      <c r="AH226" s="465"/>
      <c r="AI226" s="203">
        <f>IF(COUNT(D227:AE227)=0,+(COUNTIF(D227:AE227,"作業"))+(COUNTIF(D227:AE227,"休日")),"")</f>
        <v>0</v>
      </c>
      <c r="AJ226" s="194">
        <f>IF(COUNT(D227:AE227)=0,(COUNTIF(D227:AE227,"休日")),"")</f>
        <v>0</v>
      </c>
      <c r="AK226" s="465"/>
      <c r="AM226" s="133"/>
      <c r="AN226" s="126"/>
      <c r="AO226" s="126"/>
      <c r="AP226" s="133"/>
      <c r="AQ226" s="133"/>
      <c r="AR226" s="131"/>
      <c r="AS226" s="133"/>
      <c r="AT226" s="133"/>
      <c r="AU226" s="133"/>
      <c r="AV226" s="133"/>
      <c r="AW226" s="133"/>
      <c r="AX226" s="133"/>
      <c r="AY226" s="133"/>
      <c r="AZ226" s="133"/>
      <c r="BA226" s="133"/>
    </row>
    <row r="227" spans="1:53" ht="27.75" customHeight="1" x14ac:dyDescent="0.4">
      <c r="A227" s="435"/>
      <c r="B227" s="462"/>
      <c r="C227" s="170" t="s">
        <v>5</v>
      </c>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463" t="str">
        <f>IFERROR(AN227,"")</f>
        <v/>
      </c>
      <c r="AG227" s="460"/>
      <c r="AH227" s="465"/>
      <c r="AI227" s="459" t="str">
        <f>IFERROR(AO227,"")</f>
        <v/>
      </c>
      <c r="AJ227" s="460"/>
      <c r="AK227" s="465"/>
      <c r="AN227" s="207" t="e">
        <f>ROUND(AG226/AF226,3)</f>
        <v>#DIV/0!</v>
      </c>
      <c r="AO227" s="208" t="e">
        <f>ROUND(AJ226/AI226,3)</f>
        <v>#DIV/0!</v>
      </c>
      <c r="AR227" s="135"/>
    </row>
    <row r="228" spans="1:53" ht="27.75" customHeight="1" x14ac:dyDescent="0.4">
      <c r="A228" s="435"/>
      <c r="B228" s="461" t="str">
        <f>$B$36</f>
        <v>作業員F</v>
      </c>
      <c r="C228" s="132" t="s">
        <v>4</v>
      </c>
      <c r="D228" s="99"/>
      <c r="E228" s="96"/>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193">
        <f>IF(COUNT(D228:AE228)=0,+(COUNTIF(D228:AE228,"作業"))+(COUNTIF(D228:AE228,"休日")),"")</f>
        <v>0</v>
      </c>
      <c r="AG228" s="194">
        <f>IF(+COUNT(D228:AE228)=0,(COUNTIF(D228:AE228,"休日")),"")</f>
        <v>0</v>
      </c>
      <c r="AH228" s="465"/>
      <c r="AI228" s="203">
        <f>IF(COUNT(D229:AE229)=0,+(COUNTIF(D229:AE229,"作業"))+(COUNTIF(D229:AE229,"休日")),"")</f>
        <v>0</v>
      </c>
      <c r="AJ228" s="194">
        <f>IF(COUNT(D229:AE229)=0,(COUNTIF(D229:AE229,"休日")),"")</f>
        <v>0</v>
      </c>
      <c r="AK228" s="465"/>
      <c r="AM228" s="133"/>
      <c r="AN228" s="126"/>
      <c r="AO228" s="126"/>
      <c r="AR228" s="131"/>
    </row>
    <row r="229" spans="1:53" ht="27.75" customHeight="1" thickBot="1" x14ac:dyDescent="0.45">
      <c r="A229" s="436"/>
      <c r="B229" s="462"/>
      <c r="C229" s="134" t="s">
        <v>5</v>
      </c>
      <c r="D229" s="97"/>
      <c r="E229" s="98"/>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478" t="str">
        <f>IFERROR(AN229,"")</f>
        <v/>
      </c>
      <c r="AG229" s="479"/>
      <c r="AH229" s="466"/>
      <c r="AI229" s="480" t="str">
        <f>IFERROR(AO229,"")</f>
        <v/>
      </c>
      <c r="AJ229" s="479"/>
      <c r="AK229" s="466"/>
      <c r="AN229" s="207" t="e">
        <f>ROUND(AG228/AF228,3)</f>
        <v>#DIV/0!</v>
      </c>
      <c r="AO229" s="208" t="e">
        <f>ROUND(AJ228/AI228,3)</f>
        <v>#DIV/0!</v>
      </c>
      <c r="AR229" s="135"/>
    </row>
    <row r="230" spans="1:53" ht="27.75" customHeight="1" thickBot="1" x14ac:dyDescent="0.45">
      <c r="A230" s="434" t="s">
        <v>75</v>
      </c>
      <c r="B230" s="437" t="s">
        <v>0</v>
      </c>
      <c r="C230" s="438"/>
      <c r="D230" s="29">
        <f>IFERROR(VLOOKUP(D390,DAY!$A$2:$E$3000,2,0),0)</f>
        <v>3</v>
      </c>
      <c r="E230" s="29">
        <f>IFERROR(VLOOKUP(E390,DAY!$A$2:$E$3000,2,0),0)</f>
        <v>4</v>
      </c>
      <c r="F230" s="29">
        <f>IFERROR(VLOOKUP(F390,DAY!$A$2:$E$3000,2,0),0)</f>
        <v>4</v>
      </c>
      <c r="G230" s="29">
        <f>IFERROR(VLOOKUP(G390,DAY!$A$2:$E$3000,2,0),0)</f>
        <v>4</v>
      </c>
      <c r="H230" s="29">
        <f>IFERROR(VLOOKUP(H390,DAY!$A$2:$E$3000,2,0),0)</f>
        <v>4</v>
      </c>
      <c r="I230" s="29">
        <f>IFERROR(VLOOKUP(I390,DAY!$A$2:$E$3000,2,0),0)</f>
        <v>4</v>
      </c>
      <c r="J230" s="29">
        <f>IFERROR(VLOOKUP(J390,DAY!$A$2:$E$3000,2,0),0)</f>
        <v>4</v>
      </c>
      <c r="K230" s="29">
        <f>IFERROR(VLOOKUP(K390,DAY!$A$2:$E$3000,2,0),0)</f>
        <v>4</v>
      </c>
      <c r="L230" s="29">
        <f>IFERROR(VLOOKUP(L390,DAY!$A$2:$E$3000,2,0),0)</f>
        <v>4</v>
      </c>
      <c r="M230" s="29">
        <f>IFERROR(VLOOKUP(M390,DAY!$A$2:$E$3000,2,0),0)</f>
        <v>4</v>
      </c>
      <c r="N230" s="29">
        <f>IFERROR(VLOOKUP(N390,DAY!$A$2:$E$3000,2,0),0)</f>
        <v>4</v>
      </c>
      <c r="O230" s="29">
        <f>IFERROR(VLOOKUP(O390,DAY!$A$2:$E$3000,2,0),0)</f>
        <v>4</v>
      </c>
      <c r="P230" s="29">
        <f>IFERROR(VLOOKUP(P390,DAY!$A$2:$E$3000,2,0),0)</f>
        <v>4</v>
      </c>
      <c r="Q230" s="29">
        <f>IFERROR(VLOOKUP(Q390,DAY!$A$2:$E$3000,2,0),0)</f>
        <v>4</v>
      </c>
      <c r="R230" s="29">
        <f>IFERROR(VLOOKUP(R390,DAY!$A$2:$E$3000,2,0),0)</f>
        <v>4</v>
      </c>
      <c r="S230" s="29">
        <f>IFERROR(VLOOKUP(S390,DAY!$A$2:$E$3000,2,0),0)</f>
        <v>4</v>
      </c>
      <c r="T230" s="29">
        <f>IFERROR(VLOOKUP(T390,DAY!$A$2:$E$3000,2,0),0)</f>
        <v>4</v>
      </c>
      <c r="U230" s="29">
        <f>IFERROR(VLOOKUP(U390,DAY!$A$2:$E$3000,2,0),0)</f>
        <v>4</v>
      </c>
      <c r="V230" s="29">
        <f>IFERROR(VLOOKUP(V390,DAY!$A$2:$E$3000,2,0),0)</f>
        <v>4</v>
      </c>
      <c r="W230" s="29">
        <f>IFERROR(VLOOKUP(W390,DAY!$A$2:$E$3000,2,0),0)</f>
        <v>4</v>
      </c>
      <c r="X230" s="29">
        <f>IFERROR(VLOOKUP(X390,DAY!$A$2:$E$3000,2,0),0)</f>
        <v>4</v>
      </c>
      <c r="Y230" s="29">
        <f>IFERROR(VLOOKUP(Y390,DAY!$A$2:$E$3000,2,0),0)</f>
        <v>4</v>
      </c>
      <c r="Z230" s="29">
        <f>IFERROR(VLOOKUP(Z390,DAY!$A$2:$E$3000,2,0),0)</f>
        <v>4</v>
      </c>
      <c r="AA230" s="29">
        <f>IFERROR(VLOOKUP(AA390,DAY!$A$2:$E$3000,2,0),0)</f>
        <v>4</v>
      </c>
      <c r="AB230" s="29">
        <f>IFERROR(VLOOKUP(AB390,DAY!$A$2:$E$3000,2,0),0)</f>
        <v>4</v>
      </c>
      <c r="AC230" s="29">
        <f>IFERROR(VLOOKUP(AC390,DAY!$A$2:$E$3000,2,0),0)</f>
        <v>4</v>
      </c>
      <c r="AD230" s="29">
        <f>IFERROR(VLOOKUP(AD390,DAY!$A$2:$E$3000,2,0),0)</f>
        <v>4</v>
      </c>
      <c r="AE230" s="29">
        <f>IFERROR(VLOOKUP(AE390,DAY!$A$2:$E$3000,2,0),0)</f>
        <v>4</v>
      </c>
      <c r="AF230" s="439" t="s">
        <v>11</v>
      </c>
      <c r="AG230" s="441" t="s">
        <v>12</v>
      </c>
      <c r="AH230" s="486" t="s">
        <v>123</v>
      </c>
      <c r="AI230" s="443" t="s">
        <v>11</v>
      </c>
      <c r="AJ230" s="441" t="s">
        <v>13</v>
      </c>
      <c r="AK230" s="486" t="s">
        <v>123</v>
      </c>
      <c r="AL230" s="133"/>
      <c r="AN230" s="126"/>
      <c r="AO230" s="126"/>
      <c r="AR230" s="138"/>
    </row>
    <row r="231" spans="1:53" ht="27.75" customHeight="1" x14ac:dyDescent="0.4">
      <c r="A231" s="435"/>
      <c r="B231" s="467" t="s">
        <v>1</v>
      </c>
      <c r="C231" s="468"/>
      <c r="D231" s="32">
        <f>IFERROR(VLOOKUP(D390,DAY!$A$2:$E$3000,3,0),0)</f>
        <v>31</v>
      </c>
      <c r="E231" s="32">
        <f>IFERROR(VLOOKUP(E390,DAY!$A$2:$E$3000,3,0),0)</f>
        <v>1</v>
      </c>
      <c r="F231" s="32">
        <f>IFERROR(VLOOKUP(F390,DAY!$A$2:$E$3000,3,0),0)</f>
        <v>2</v>
      </c>
      <c r="G231" s="32">
        <f>IFERROR(VLOOKUP(G390,DAY!$A$2:$E$3000,3,0),0)</f>
        <v>3</v>
      </c>
      <c r="H231" s="32">
        <f>IFERROR(VLOOKUP(H390,DAY!$A$2:$E$3000,3,0),0)</f>
        <v>4</v>
      </c>
      <c r="I231" s="32">
        <f>IFERROR(VLOOKUP(I390,DAY!$A$2:$E$3000,3,0),0)</f>
        <v>5</v>
      </c>
      <c r="J231" s="32">
        <f>IFERROR(VLOOKUP(J390,DAY!$A$2:$E$3000,3,0),0)</f>
        <v>6</v>
      </c>
      <c r="K231" s="32">
        <f>IFERROR(VLOOKUP(K390,DAY!$A$2:$E$3000,3,0),0)</f>
        <v>7</v>
      </c>
      <c r="L231" s="32">
        <f>IFERROR(VLOOKUP(L390,DAY!$A$2:$E$3000,3,0),0)</f>
        <v>8</v>
      </c>
      <c r="M231" s="32">
        <f>IFERROR(VLOOKUP(M390,DAY!$A$2:$E$3000,3,0),0)</f>
        <v>9</v>
      </c>
      <c r="N231" s="32">
        <f>IFERROR(VLOOKUP(N390,DAY!$A$2:$E$3000,3,0),0)</f>
        <v>10</v>
      </c>
      <c r="O231" s="32">
        <f>IFERROR(VLOOKUP(O390,DAY!$A$2:$E$3000,3,0),0)</f>
        <v>11</v>
      </c>
      <c r="P231" s="32">
        <f>IFERROR(VLOOKUP(P390,DAY!$A$2:$E$3000,3,0),0)</f>
        <v>12</v>
      </c>
      <c r="Q231" s="32">
        <f>IFERROR(VLOOKUP(Q390,DAY!$A$2:$E$3000,3,0),0)</f>
        <v>13</v>
      </c>
      <c r="R231" s="32">
        <f>IFERROR(VLOOKUP(R390,DAY!$A$2:$E$3000,3,0),0)</f>
        <v>14</v>
      </c>
      <c r="S231" s="32">
        <f>IFERROR(VLOOKUP(S390,DAY!$A$2:$E$3000,3,0),0)</f>
        <v>15</v>
      </c>
      <c r="T231" s="32">
        <f>IFERROR(VLOOKUP(T390,DAY!$A$2:$E$3000,3,0),0)</f>
        <v>16</v>
      </c>
      <c r="U231" s="32">
        <f>IFERROR(VLOOKUP(U390,DAY!$A$2:$E$3000,3,0),0)</f>
        <v>17</v>
      </c>
      <c r="V231" s="32">
        <f>IFERROR(VLOOKUP(V390,DAY!$A$2:$E$3000,3,0),0)</f>
        <v>18</v>
      </c>
      <c r="W231" s="32">
        <f>IFERROR(VLOOKUP(W390,DAY!$A$2:$E$3000,3,0),0)</f>
        <v>19</v>
      </c>
      <c r="X231" s="32">
        <f>IFERROR(VLOOKUP(X390,DAY!$A$2:$E$3000,3,0),0)</f>
        <v>20</v>
      </c>
      <c r="Y231" s="32">
        <f>IFERROR(VLOOKUP(Y390,DAY!$A$2:$E$3000,3,0),0)</f>
        <v>21</v>
      </c>
      <c r="Z231" s="32">
        <f>IFERROR(VLOOKUP(Z390,DAY!$A$2:$E$3000,3,0),0)</f>
        <v>22</v>
      </c>
      <c r="AA231" s="32">
        <f>IFERROR(VLOOKUP(AA390,DAY!$A$2:$E$3000,3,0),0)</f>
        <v>23</v>
      </c>
      <c r="AB231" s="32">
        <f>IFERROR(VLOOKUP(AB390,DAY!$A$2:$E$3000,3,0),0)</f>
        <v>24</v>
      </c>
      <c r="AC231" s="32">
        <f>IFERROR(VLOOKUP(AC390,DAY!$A$2:$E$3000,3,0),0)</f>
        <v>25</v>
      </c>
      <c r="AD231" s="32">
        <f>IFERROR(VLOOKUP(AD390,DAY!$A$2:$E$3000,3,0),0)</f>
        <v>26</v>
      </c>
      <c r="AE231" s="32">
        <f>IFERROR(VLOOKUP(AE390,DAY!$A$2:$E$3000,3,0),0)</f>
        <v>27</v>
      </c>
      <c r="AF231" s="440"/>
      <c r="AG231" s="442"/>
      <c r="AH231" s="487"/>
      <c r="AI231" s="444"/>
      <c r="AJ231" s="442"/>
      <c r="AK231" s="487"/>
      <c r="AN231" s="126"/>
      <c r="AO231" s="126"/>
      <c r="AR231" s="127"/>
    </row>
    <row r="232" spans="1:53" ht="27.75" customHeight="1" x14ac:dyDescent="0.4">
      <c r="A232" s="435"/>
      <c r="B232" s="469" t="s">
        <v>2</v>
      </c>
      <c r="C232" s="470"/>
      <c r="D232" s="35" t="str">
        <f>IFERROR(VLOOKUP(D390,DAY!$A$2:$E$3000,4,0),0)</f>
        <v>水</v>
      </c>
      <c r="E232" s="35" t="str">
        <f>IFERROR(VLOOKUP(E390,DAY!$A$2:$E$3000,4,0),0)</f>
        <v>木</v>
      </c>
      <c r="F232" s="35" t="str">
        <f>IFERROR(VLOOKUP(F390,DAY!$A$2:$E$3000,4,0),0)</f>
        <v>金</v>
      </c>
      <c r="G232" s="35" t="str">
        <f>IFERROR(VLOOKUP(G390,DAY!$A$2:$E$3000,4,0),0)</f>
        <v>土</v>
      </c>
      <c r="H232" s="35" t="str">
        <f>IFERROR(VLOOKUP(H390,DAY!$A$2:$E$3000,4,0),0)</f>
        <v>日</v>
      </c>
      <c r="I232" s="35" t="str">
        <f>IFERROR(VLOOKUP(I390,DAY!$A$2:$E$3000,4,0),0)</f>
        <v>月</v>
      </c>
      <c r="J232" s="35" t="str">
        <f>IFERROR(VLOOKUP(J390,DAY!$A$2:$E$3000,4,0),0)</f>
        <v>火</v>
      </c>
      <c r="K232" s="35" t="str">
        <f>IFERROR(VLOOKUP(K390,DAY!$A$2:$E$3000,4,0),0)</f>
        <v>水</v>
      </c>
      <c r="L232" s="35" t="str">
        <f>IFERROR(VLOOKUP(L390,DAY!$A$2:$E$3000,4,0),0)</f>
        <v>木</v>
      </c>
      <c r="M232" s="35" t="str">
        <f>IFERROR(VLOOKUP(M390,DAY!$A$2:$E$3000,4,0),0)</f>
        <v>金</v>
      </c>
      <c r="N232" s="35" t="str">
        <f>IFERROR(VLOOKUP(N390,DAY!$A$2:$E$3000,4,0),0)</f>
        <v>土</v>
      </c>
      <c r="O232" s="35" t="str">
        <f>IFERROR(VLOOKUP(O390,DAY!$A$2:$E$3000,4,0),0)</f>
        <v>日</v>
      </c>
      <c r="P232" s="35" t="str">
        <f>IFERROR(VLOOKUP(P390,DAY!$A$2:$E$3000,4,0),0)</f>
        <v>月</v>
      </c>
      <c r="Q232" s="35" t="str">
        <f>IFERROR(VLOOKUP(Q390,DAY!$A$2:$E$3000,4,0),0)</f>
        <v>火</v>
      </c>
      <c r="R232" s="35" t="str">
        <f>IFERROR(VLOOKUP(R390,DAY!$A$2:$E$3000,4,0),0)</f>
        <v>水</v>
      </c>
      <c r="S232" s="35" t="str">
        <f>IFERROR(VLOOKUP(S390,DAY!$A$2:$E$3000,4,0),0)</f>
        <v>木</v>
      </c>
      <c r="T232" s="35" t="str">
        <f>IFERROR(VLOOKUP(T390,DAY!$A$2:$E$3000,4,0),0)</f>
        <v>金</v>
      </c>
      <c r="U232" s="35" t="str">
        <f>IFERROR(VLOOKUP(U390,DAY!$A$2:$E$3000,4,0),0)</f>
        <v>土</v>
      </c>
      <c r="V232" s="35" t="str">
        <f>IFERROR(VLOOKUP(V390,DAY!$A$2:$E$3000,4,0),0)</f>
        <v>日</v>
      </c>
      <c r="W232" s="35" t="str">
        <f>IFERROR(VLOOKUP(W390,DAY!$A$2:$E$3000,4,0),0)</f>
        <v>月</v>
      </c>
      <c r="X232" s="35" t="str">
        <f>IFERROR(VLOOKUP(X390,DAY!$A$2:$E$3000,4,0),0)</f>
        <v>火</v>
      </c>
      <c r="Y232" s="35" t="str">
        <f>IFERROR(VLOOKUP(Y390,DAY!$A$2:$E$3000,4,0),0)</f>
        <v>水</v>
      </c>
      <c r="Z232" s="35" t="str">
        <f>IFERROR(VLOOKUP(Z390,DAY!$A$2:$E$3000,4,0),0)</f>
        <v>木</v>
      </c>
      <c r="AA232" s="35" t="str">
        <f>IFERROR(VLOOKUP(AA390,DAY!$A$2:$E$3000,4,0),0)</f>
        <v>金</v>
      </c>
      <c r="AB232" s="35" t="str">
        <f>IFERROR(VLOOKUP(AB390,DAY!$A$2:$E$3000,4,0),0)</f>
        <v>土</v>
      </c>
      <c r="AC232" s="35" t="str">
        <f>IFERROR(VLOOKUP(AC390,DAY!$A$2:$E$3000,4,0),0)</f>
        <v>日</v>
      </c>
      <c r="AD232" s="35" t="str">
        <f>IFERROR(VLOOKUP(AD390,DAY!$A$2:$E$3000,4,0),0)</f>
        <v>月</v>
      </c>
      <c r="AE232" s="35" t="str">
        <f>IFERROR(VLOOKUP(AE390,DAY!$A$2:$E$3000,4,0),0)</f>
        <v>火</v>
      </c>
      <c r="AF232" s="440"/>
      <c r="AG232" s="442"/>
      <c r="AH232" s="206" t="str">
        <f>IF($AF$6="",$AN$4,$AN$7)</f>
        <v/>
      </c>
      <c r="AI232" s="444"/>
      <c r="AJ232" s="442"/>
      <c r="AK232" s="205" t="str">
        <f>IF($AF$6="",$AN$4,$AN$7)</f>
        <v/>
      </c>
      <c r="AN232" s="126"/>
      <c r="AO232" s="126"/>
      <c r="AR232" s="130"/>
    </row>
    <row r="233" spans="1:53" ht="89.25" customHeight="1" x14ac:dyDescent="0.4">
      <c r="A233" s="435"/>
      <c r="B233" s="471" t="s">
        <v>3</v>
      </c>
      <c r="C233" s="472"/>
      <c r="D233" s="36" t="str">
        <f>IFERROR(VLOOKUP(D390,DAY!$A$2:$E$3000,5,0),0)</f>
        <v/>
      </c>
      <c r="E233" s="36" t="str">
        <f>IFERROR(VLOOKUP(E390,DAY!$A$2:$E$3000,5,0),0)</f>
        <v/>
      </c>
      <c r="F233" s="36" t="str">
        <f>IFERROR(VLOOKUP(F390,DAY!$A$2:$E$3000,5,0),0)</f>
        <v/>
      </c>
      <c r="G233" s="36" t="str">
        <f>IFERROR(VLOOKUP(G390,DAY!$A$2:$E$3000,5,0),0)</f>
        <v/>
      </c>
      <c r="H233" s="36" t="str">
        <f>IFERROR(VLOOKUP(H390,DAY!$A$2:$E$3000,5,0),0)</f>
        <v/>
      </c>
      <c r="I233" s="36" t="str">
        <f>IFERROR(VLOOKUP(I390,DAY!$A$2:$E$3000,5,0),0)</f>
        <v/>
      </c>
      <c r="J233" s="36" t="str">
        <f>IFERROR(VLOOKUP(J390,DAY!$A$2:$E$3000,5,0),0)</f>
        <v/>
      </c>
      <c r="K233" s="36" t="str">
        <f>IFERROR(VLOOKUP(K390,DAY!$A$2:$E$3000,5,0),0)</f>
        <v/>
      </c>
      <c r="L233" s="36" t="str">
        <f>IFERROR(VLOOKUP(L390,DAY!$A$2:$E$3000,5,0),0)</f>
        <v/>
      </c>
      <c r="M233" s="36" t="str">
        <f>IFERROR(VLOOKUP(M390,DAY!$A$2:$E$3000,5,0),0)</f>
        <v/>
      </c>
      <c r="N233" s="36" t="str">
        <f>IFERROR(VLOOKUP(N390,DAY!$A$2:$E$3000,5,0),0)</f>
        <v/>
      </c>
      <c r="O233" s="36" t="str">
        <f>IFERROR(VLOOKUP(O390,DAY!$A$2:$E$3000,5,0),0)</f>
        <v/>
      </c>
      <c r="P233" s="36" t="str">
        <f>IFERROR(VLOOKUP(P390,DAY!$A$2:$E$3000,5,0),0)</f>
        <v/>
      </c>
      <c r="Q233" s="36" t="str">
        <f>IFERROR(VLOOKUP(Q390,DAY!$A$2:$E$3000,5,0),0)</f>
        <v/>
      </c>
      <c r="R233" s="36" t="str">
        <f>IFERROR(VLOOKUP(R390,DAY!$A$2:$E$3000,5,0),0)</f>
        <v/>
      </c>
      <c r="S233" s="36" t="str">
        <f>IFERROR(VLOOKUP(S390,DAY!$A$2:$E$3000,5,0),0)</f>
        <v/>
      </c>
      <c r="T233" s="36" t="str">
        <f>IFERROR(VLOOKUP(T390,DAY!$A$2:$E$3000,5,0),0)</f>
        <v/>
      </c>
      <c r="U233" s="36" t="str">
        <f>IFERROR(VLOOKUP(U390,DAY!$A$2:$E$3000,5,0),0)</f>
        <v/>
      </c>
      <c r="V233" s="36" t="str">
        <f>IFERROR(VLOOKUP(V390,DAY!$A$2:$E$3000,5,0),0)</f>
        <v/>
      </c>
      <c r="W233" s="36" t="str">
        <f>IFERROR(VLOOKUP(W390,DAY!$A$2:$E$3000,5,0),0)</f>
        <v/>
      </c>
      <c r="X233" s="36" t="str">
        <f>IFERROR(VLOOKUP(X390,DAY!$A$2:$E$3000,5,0),0)</f>
        <v/>
      </c>
      <c r="Y233" s="36" t="str">
        <f>IFERROR(VLOOKUP(Y390,DAY!$A$2:$E$3000,5,0),0)</f>
        <v/>
      </c>
      <c r="Z233" s="36" t="str">
        <f>IFERROR(VLOOKUP(Z390,DAY!$A$2:$E$3000,5,0),0)</f>
        <v/>
      </c>
      <c r="AA233" s="36" t="str">
        <f>IFERROR(VLOOKUP(AA390,DAY!$A$2:$E$3000,5,0),0)</f>
        <v/>
      </c>
      <c r="AB233" s="36" t="str">
        <f>IFERROR(VLOOKUP(AB390,DAY!$A$2:$E$3000,5,0),0)</f>
        <v/>
      </c>
      <c r="AC233" s="36" t="str">
        <f>IFERROR(VLOOKUP(AC390,DAY!$A$2:$E$3000,5,0),0)</f>
        <v/>
      </c>
      <c r="AD233" s="36" t="str">
        <f>IFERROR(VLOOKUP(AD390,DAY!$A$2:$E$3000,5,0),0)</f>
        <v/>
      </c>
      <c r="AE233" s="36" t="str">
        <f>IFERROR(VLOOKUP(AE390,DAY!$A$2:$E$3000,5,0),0)</f>
        <v/>
      </c>
      <c r="AF233" s="440"/>
      <c r="AG233" s="442"/>
      <c r="AH233" s="197" t="s">
        <v>124</v>
      </c>
      <c r="AI233" s="444"/>
      <c r="AJ233" s="442"/>
      <c r="AK233" s="197" t="s">
        <v>124</v>
      </c>
      <c r="AN233" s="126"/>
      <c r="AO233" s="137"/>
      <c r="AR233" s="130"/>
    </row>
    <row r="234" spans="1:53" ht="27.75" customHeight="1" x14ac:dyDescent="0.4">
      <c r="A234" s="435"/>
      <c r="B234" s="461" t="str">
        <f>$B$26</f>
        <v>作業員A</v>
      </c>
      <c r="C234" s="132" t="s">
        <v>4</v>
      </c>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193">
        <f>IF(COUNT(D234:AE234)=0,+(COUNTIF(D234:AE234,"作業"))+(COUNTIF(D234:AE234,"休日")),"")</f>
        <v>0</v>
      </c>
      <c r="AG234" s="194">
        <f>IF(+COUNT(D234:AE234)=0,(COUNTIF(D234:AE234,"休日")),"")</f>
        <v>0</v>
      </c>
      <c r="AH234" s="473" t="str">
        <f>IFERROR(ROUND(AVERAGE(AF235,AF237,AF239,AF241,AF243,AF245),3),"")</f>
        <v/>
      </c>
      <c r="AI234" s="203">
        <f>IF(COUNT(D235:AE235)=0,+(COUNTIF(D235:AE235,"作業"))+(COUNTIF(D235:AE235,"休日")),"")</f>
        <v>0</v>
      </c>
      <c r="AJ234" s="194">
        <f>IF(COUNT(D235:AE235)=0,(COUNTIF(D235:AE235,"休日")),"")</f>
        <v>0</v>
      </c>
      <c r="AK234" s="473" t="str">
        <f>IFERROR(ROUND(AVERAGE(AI235,AI237,AI239,AI241,AI243,AI245),3),"")</f>
        <v/>
      </c>
      <c r="AM234" s="133"/>
      <c r="AN234" s="126"/>
      <c r="AO234" s="126"/>
      <c r="AP234" s="133"/>
      <c r="AQ234" s="133"/>
      <c r="AR234" s="131"/>
      <c r="AS234" s="133"/>
      <c r="AT234" s="133"/>
      <c r="AU234" s="133"/>
      <c r="AV234" s="133"/>
      <c r="AW234" s="133"/>
      <c r="AX234" s="133"/>
      <c r="AY234" s="133"/>
      <c r="AZ234" s="133"/>
      <c r="BA234" s="133"/>
    </row>
    <row r="235" spans="1:53" ht="27.75" customHeight="1" x14ac:dyDescent="0.4">
      <c r="A235" s="435"/>
      <c r="B235" s="462"/>
      <c r="C235" s="170" t="s">
        <v>5</v>
      </c>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463" t="str">
        <f>IFERROR(AN235,"")</f>
        <v/>
      </c>
      <c r="AG235" s="460"/>
      <c r="AH235" s="474"/>
      <c r="AI235" s="459" t="str">
        <f>IFERROR(AO235,"")</f>
        <v/>
      </c>
      <c r="AJ235" s="460"/>
      <c r="AK235" s="481"/>
      <c r="AN235" s="207" t="e">
        <f>ROUND(AG234/AF234,3)</f>
        <v>#DIV/0!</v>
      </c>
      <c r="AO235" s="208" t="e">
        <f>ROUND(AJ234/AI234,3)</f>
        <v>#DIV/0!</v>
      </c>
      <c r="AR235" s="135"/>
    </row>
    <row r="236" spans="1:53" ht="27.75" customHeight="1" x14ac:dyDescent="0.4">
      <c r="A236" s="435"/>
      <c r="B236" s="461" t="str">
        <f>$B$28</f>
        <v>作業員B</v>
      </c>
      <c r="C236" s="132" t="s">
        <v>4</v>
      </c>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193">
        <f>IF(COUNT(D236:AE236)=0,+(COUNTIF(D236:AE236,"作業"))+(COUNTIF(D236:AE236,"休日")),"")</f>
        <v>0</v>
      </c>
      <c r="AG236" s="194">
        <f>IF(+COUNT(D236:AE236)=0,(COUNTIF(D236:AE236,"休日")),"")</f>
        <v>0</v>
      </c>
      <c r="AH236" s="474"/>
      <c r="AI236" s="203">
        <f>IF(COUNT(D237:AE237)=0,+(COUNTIF(D237:AE237,"作業"))+(COUNTIF(D237:AE237,"休日")),"")</f>
        <v>0</v>
      </c>
      <c r="AJ236" s="194">
        <f>IF(COUNT(D237:AE237)=0,(COUNTIF(D237:AE237,"休日")),"")</f>
        <v>0</v>
      </c>
      <c r="AK236" s="481"/>
      <c r="AM236" s="133"/>
      <c r="AN236" s="126"/>
      <c r="AO236" s="126"/>
      <c r="AP236" s="133"/>
      <c r="AQ236" s="133"/>
      <c r="AR236" s="131"/>
      <c r="AS236" s="133"/>
      <c r="AT236" s="133"/>
      <c r="AU236" s="133"/>
      <c r="AV236" s="133"/>
      <c r="AW236" s="133"/>
      <c r="AX236" s="133"/>
      <c r="AY236" s="133"/>
      <c r="AZ236" s="133"/>
      <c r="BA236" s="133"/>
    </row>
    <row r="237" spans="1:53" ht="27.75" customHeight="1" x14ac:dyDescent="0.4">
      <c r="A237" s="435"/>
      <c r="B237" s="462"/>
      <c r="C237" s="170" t="s">
        <v>5</v>
      </c>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463" t="str">
        <f>IFERROR(AN237,"")</f>
        <v/>
      </c>
      <c r="AG237" s="460"/>
      <c r="AH237" s="474"/>
      <c r="AI237" s="459" t="str">
        <f>IFERROR(AO237,"")</f>
        <v/>
      </c>
      <c r="AJ237" s="460"/>
      <c r="AK237" s="481"/>
      <c r="AN237" s="207" t="e">
        <f>ROUND(AG236/AF236,3)</f>
        <v>#DIV/0!</v>
      </c>
      <c r="AO237" s="208" t="e">
        <f>ROUND(AJ236/AI236,3)</f>
        <v>#DIV/0!</v>
      </c>
      <c r="AR237" s="135"/>
    </row>
    <row r="238" spans="1:53" ht="27.75" customHeight="1" x14ac:dyDescent="0.4">
      <c r="A238" s="435"/>
      <c r="B238" s="461" t="str">
        <f>$B$30</f>
        <v>作業員C</v>
      </c>
      <c r="C238" s="132" t="s">
        <v>4</v>
      </c>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193">
        <f>IF(COUNT(D238:AE238)=0,+(COUNTIF(D238:AE238,"作業"))+(COUNTIF(D238:AE238,"休日")),"")</f>
        <v>0</v>
      </c>
      <c r="AG238" s="194">
        <f>IF(+COUNT(D238:AE238)=0,(COUNTIF(D238:AE238,"休日")),"")</f>
        <v>0</v>
      </c>
      <c r="AH238" s="474"/>
      <c r="AI238" s="203">
        <f>IF(COUNT(D239:AE239)=0,+(COUNTIF(D239:AE239,"作業"))+(COUNTIF(D239:AE239,"休日")),"")</f>
        <v>0</v>
      </c>
      <c r="AJ238" s="194">
        <f>IF(COUNT(D239:AE239)=0,(COUNTIF(D239:AE239,"休日")),"")</f>
        <v>0</v>
      </c>
      <c r="AK238" s="481"/>
      <c r="AM238" s="133"/>
      <c r="AN238" s="126"/>
      <c r="AO238" s="126"/>
      <c r="AP238" s="133"/>
      <c r="AQ238" s="133"/>
      <c r="AR238" s="131"/>
      <c r="AS238" s="133"/>
      <c r="AT238" s="133"/>
      <c r="AU238" s="133"/>
      <c r="AV238" s="133"/>
      <c r="AW238" s="133"/>
      <c r="AX238" s="133"/>
      <c r="AY238" s="133"/>
      <c r="AZ238" s="133"/>
      <c r="BA238" s="133"/>
    </row>
    <row r="239" spans="1:53" ht="27.75" customHeight="1" x14ac:dyDescent="0.4">
      <c r="A239" s="435"/>
      <c r="B239" s="462"/>
      <c r="C239" s="170" t="s">
        <v>5</v>
      </c>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463" t="str">
        <f>IFERROR(AN239,"")</f>
        <v/>
      </c>
      <c r="AG239" s="460"/>
      <c r="AH239" s="475"/>
      <c r="AI239" s="459" t="str">
        <f>IFERROR(AO239,"")</f>
        <v/>
      </c>
      <c r="AJ239" s="460"/>
      <c r="AK239" s="482"/>
      <c r="AN239" s="207" t="e">
        <f>ROUND(AG238/AF238,3)</f>
        <v>#DIV/0!</v>
      </c>
      <c r="AO239" s="208" t="e">
        <f>ROUND(AJ238/AI238,3)</f>
        <v>#DIV/0!</v>
      </c>
      <c r="AR239" s="135"/>
    </row>
    <row r="240" spans="1:53" ht="27.75" customHeight="1" x14ac:dyDescent="0.4">
      <c r="A240" s="435"/>
      <c r="B240" s="461" t="str">
        <f>$B$32</f>
        <v>作業員D</v>
      </c>
      <c r="C240" s="132" t="s">
        <v>4</v>
      </c>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193">
        <f>IF(COUNT(D240:AE240)=0,+(COUNTIF(D240:AE240,"作業"))+(COUNTIF(D240:AE240,"休日")),"")</f>
        <v>0</v>
      </c>
      <c r="AG240" s="194">
        <f>IF(+COUNT(D240:AE240)=0,(COUNTIF(D240:AE240,"休日")),"")</f>
        <v>0</v>
      </c>
      <c r="AH240" s="464"/>
      <c r="AI240" s="203">
        <f>IF(COUNT(D241:AE241)=0,+(COUNTIF(D241:AE241,"作業"))+(COUNTIF(D241:AE241,"休日")),"")</f>
        <v>0</v>
      </c>
      <c r="AJ240" s="194">
        <f>IF(COUNT(D241:AE241)=0,(COUNTIF(D241:AE241,"休日")),"")</f>
        <v>0</v>
      </c>
      <c r="AK240" s="464"/>
      <c r="AM240" s="133"/>
      <c r="AN240" s="126"/>
      <c r="AO240" s="126"/>
      <c r="AP240" s="133"/>
      <c r="AQ240" s="133"/>
      <c r="AR240" s="131"/>
      <c r="AS240" s="133"/>
      <c r="AT240" s="133"/>
      <c r="AU240" s="133"/>
      <c r="AV240" s="133"/>
      <c r="AW240" s="133"/>
      <c r="AX240" s="133"/>
      <c r="AY240" s="133"/>
      <c r="AZ240" s="133"/>
      <c r="BA240" s="133"/>
    </row>
    <row r="241" spans="1:53" ht="27.75" customHeight="1" x14ac:dyDescent="0.4">
      <c r="A241" s="435"/>
      <c r="B241" s="462"/>
      <c r="C241" s="170" t="s">
        <v>5</v>
      </c>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463" t="str">
        <f>IFERROR(AN241,"")</f>
        <v/>
      </c>
      <c r="AG241" s="460"/>
      <c r="AH241" s="465"/>
      <c r="AI241" s="459" t="str">
        <f>IFERROR(AO241,"")</f>
        <v/>
      </c>
      <c r="AJ241" s="460"/>
      <c r="AK241" s="465"/>
      <c r="AN241" s="207" t="e">
        <f>ROUND(AG240/AF240,3)</f>
        <v>#DIV/0!</v>
      </c>
      <c r="AO241" s="208" t="e">
        <f>ROUND(AJ240/AI240,3)</f>
        <v>#DIV/0!</v>
      </c>
      <c r="AR241" s="135"/>
    </row>
    <row r="242" spans="1:53" ht="27.75" customHeight="1" x14ac:dyDescent="0.4">
      <c r="A242" s="435"/>
      <c r="B242" s="461" t="str">
        <f>$B$34</f>
        <v>作業員E</v>
      </c>
      <c r="C242" s="132" t="s">
        <v>4</v>
      </c>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193">
        <f>IF(COUNT(D242:AE242)=0,+(COUNTIF(D242:AE242,"作業"))+(COUNTIF(D242:AE242,"休日")),"")</f>
        <v>0</v>
      </c>
      <c r="AG242" s="194">
        <f>IF(+COUNT(D242:AE242)=0,(COUNTIF(D242:AE242,"休日")),"")</f>
        <v>0</v>
      </c>
      <c r="AH242" s="465"/>
      <c r="AI242" s="203">
        <f>IF(COUNT(D243:AE243)=0,+(COUNTIF(D243:AE243,"作業"))+(COUNTIF(D243:AE243,"休日")),"")</f>
        <v>0</v>
      </c>
      <c r="AJ242" s="194">
        <f>IF(COUNT(D243:AE243)=0,(COUNTIF(D243:AE243,"休日")),"")</f>
        <v>0</v>
      </c>
      <c r="AK242" s="465"/>
      <c r="AM242" s="133"/>
      <c r="AN242" s="126"/>
      <c r="AO242" s="126"/>
      <c r="AP242" s="133"/>
      <c r="AQ242" s="133"/>
      <c r="AR242" s="131"/>
      <c r="AS242" s="133"/>
      <c r="AT242" s="133"/>
      <c r="AU242" s="133"/>
      <c r="AV242" s="133"/>
      <c r="AW242" s="133"/>
      <c r="AX242" s="133"/>
      <c r="AY242" s="133"/>
      <c r="AZ242" s="133"/>
      <c r="BA242" s="133"/>
    </row>
    <row r="243" spans="1:53" ht="27.75" customHeight="1" x14ac:dyDescent="0.4">
      <c r="A243" s="435"/>
      <c r="B243" s="462"/>
      <c r="C243" s="170" t="s">
        <v>5</v>
      </c>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463" t="str">
        <f>IFERROR(AN243,"")</f>
        <v/>
      </c>
      <c r="AG243" s="460"/>
      <c r="AH243" s="465"/>
      <c r="AI243" s="459" t="str">
        <f>IFERROR(AO243,"")</f>
        <v/>
      </c>
      <c r="AJ243" s="460"/>
      <c r="AK243" s="465"/>
      <c r="AN243" s="207" t="e">
        <f>ROUND(AG242/AF242,3)</f>
        <v>#DIV/0!</v>
      </c>
      <c r="AO243" s="208" t="e">
        <f>ROUND(AJ242/AI242,3)</f>
        <v>#DIV/0!</v>
      </c>
      <c r="AR243" s="135"/>
    </row>
    <row r="244" spans="1:53" ht="27.75" customHeight="1" x14ac:dyDescent="0.4">
      <c r="A244" s="435"/>
      <c r="B244" s="461" t="str">
        <f>$B$36</f>
        <v>作業員F</v>
      </c>
      <c r="C244" s="132" t="s">
        <v>4</v>
      </c>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193">
        <f>IF(COUNT(D244:AE244)=0,+(COUNTIF(D244:AE244,"作業"))+(COUNTIF(D244:AE244,"休日")),"")</f>
        <v>0</v>
      </c>
      <c r="AG244" s="194">
        <f>IF(+COUNT(D244:AE244)=0,(COUNTIF(D244:AE244,"休日")),"")</f>
        <v>0</v>
      </c>
      <c r="AH244" s="465"/>
      <c r="AI244" s="203">
        <f>IF(COUNT(D245:AE245)=0,+(COUNTIF(D245:AE245,"作業"))+(COUNTIF(D245:AE245,"休日")),"")</f>
        <v>0</v>
      </c>
      <c r="AJ244" s="194">
        <f>IF(COUNT(D245:AE245)=0,(COUNTIF(D245:AE245,"休日")),"")</f>
        <v>0</v>
      </c>
      <c r="AK244" s="465"/>
      <c r="AM244" s="133"/>
      <c r="AN244" s="126"/>
      <c r="AO244" s="126"/>
      <c r="AR244" s="131"/>
    </row>
    <row r="245" spans="1:53" ht="27.75" customHeight="1" thickBot="1" x14ac:dyDescent="0.45">
      <c r="A245" s="436"/>
      <c r="B245" s="462"/>
      <c r="C245" s="134" t="s">
        <v>5</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478" t="str">
        <f>IFERROR(AN245,"")</f>
        <v/>
      </c>
      <c r="AG245" s="479"/>
      <c r="AH245" s="466"/>
      <c r="AI245" s="480" t="str">
        <f>IFERROR(AO245,"")</f>
        <v/>
      </c>
      <c r="AJ245" s="479"/>
      <c r="AK245" s="466"/>
      <c r="AN245" s="207" t="e">
        <f>ROUND(AG244/AF244,3)</f>
        <v>#DIV/0!</v>
      </c>
      <c r="AO245" s="208" t="e">
        <f>ROUND(AJ244/AI244,3)</f>
        <v>#DIV/0!</v>
      </c>
      <c r="AR245" s="135"/>
    </row>
    <row r="246" spans="1:53" ht="27.75" customHeight="1" thickBot="1" x14ac:dyDescent="0.45">
      <c r="A246" s="434" t="s">
        <v>76</v>
      </c>
      <c r="B246" s="437" t="s">
        <v>0</v>
      </c>
      <c r="C246" s="438"/>
      <c r="D246" s="29">
        <f>IFERROR(VLOOKUP(D391,DAY!$A$2:$E$3000,2,0),0)</f>
        <v>4</v>
      </c>
      <c r="E246" s="29">
        <f>IFERROR(VLOOKUP(E391,DAY!$A$2:$E$3000,2,0),0)</f>
        <v>4</v>
      </c>
      <c r="F246" s="29">
        <f>IFERROR(VLOOKUP(F391,DAY!$A$2:$E$3000,2,0),0)</f>
        <v>4</v>
      </c>
      <c r="G246" s="29">
        <f>IFERROR(VLOOKUP(G391,DAY!$A$2:$E$3000,2,0),0)</f>
        <v>5</v>
      </c>
      <c r="H246" s="29">
        <f>IFERROR(VLOOKUP(H391,DAY!$A$2:$E$3000,2,0),0)</f>
        <v>5</v>
      </c>
      <c r="I246" s="29">
        <f>IFERROR(VLOOKUP(I391,DAY!$A$2:$E$3000,2,0),0)</f>
        <v>5</v>
      </c>
      <c r="J246" s="29">
        <f>IFERROR(VLOOKUP(J391,DAY!$A$2:$E$3000,2,0),0)</f>
        <v>5</v>
      </c>
      <c r="K246" s="29">
        <f>IFERROR(VLOOKUP(K391,DAY!$A$2:$E$3000,2,0),0)</f>
        <v>5</v>
      </c>
      <c r="L246" s="29">
        <f>IFERROR(VLOOKUP(L391,DAY!$A$2:$E$3000,2,0),0)</f>
        <v>5</v>
      </c>
      <c r="M246" s="29">
        <f>IFERROR(VLOOKUP(M391,DAY!$A$2:$E$3000,2,0),0)</f>
        <v>5</v>
      </c>
      <c r="N246" s="29">
        <f>IFERROR(VLOOKUP(N391,DAY!$A$2:$E$3000,2,0),0)</f>
        <v>5</v>
      </c>
      <c r="O246" s="29">
        <f>IFERROR(VLOOKUP(O391,DAY!$A$2:$E$3000,2,0),0)</f>
        <v>5</v>
      </c>
      <c r="P246" s="29">
        <f>IFERROR(VLOOKUP(P391,DAY!$A$2:$E$3000,2,0),0)</f>
        <v>5</v>
      </c>
      <c r="Q246" s="29">
        <f>IFERROR(VLOOKUP(Q391,DAY!$A$2:$E$3000,2,0),0)</f>
        <v>5</v>
      </c>
      <c r="R246" s="29">
        <f>IFERROR(VLOOKUP(R391,DAY!$A$2:$E$3000,2,0),0)</f>
        <v>5</v>
      </c>
      <c r="S246" s="29">
        <f>IFERROR(VLOOKUP(S391,DAY!$A$2:$E$3000,2,0),0)</f>
        <v>5</v>
      </c>
      <c r="T246" s="29">
        <f>IFERROR(VLOOKUP(T391,DAY!$A$2:$E$3000,2,0),0)</f>
        <v>5</v>
      </c>
      <c r="U246" s="29">
        <f>IFERROR(VLOOKUP(U391,DAY!$A$2:$E$3000,2,0),0)</f>
        <v>5</v>
      </c>
      <c r="V246" s="29">
        <f>IFERROR(VLOOKUP(V391,DAY!$A$2:$E$3000,2,0),0)</f>
        <v>5</v>
      </c>
      <c r="W246" s="29">
        <f>IFERROR(VLOOKUP(W391,DAY!$A$2:$E$3000,2,0),0)</f>
        <v>5</v>
      </c>
      <c r="X246" s="29">
        <f>IFERROR(VLOOKUP(X391,DAY!$A$2:$E$3000,2,0),0)</f>
        <v>5</v>
      </c>
      <c r="Y246" s="29">
        <f>IFERROR(VLOOKUP(Y391,DAY!$A$2:$E$3000,2,0),0)</f>
        <v>5</v>
      </c>
      <c r="Z246" s="29">
        <f>IFERROR(VLOOKUP(Z391,DAY!$A$2:$E$3000,2,0),0)</f>
        <v>5</v>
      </c>
      <c r="AA246" s="29">
        <f>IFERROR(VLOOKUP(AA391,DAY!$A$2:$E$3000,2,0),0)</f>
        <v>5</v>
      </c>
      <c r="AB246" s="29">
        <f>IFERROR(VLOOKUP(AB391,DAY!$A$2:$E$3000,2,0),0)</f>
        <v>5</v>
      </c>
      <c r="AC246" s="29">
        <f>IFERROR(VLOOKUP(AC391,DAY!$A$2:$E$3000,2,0),0)</f>
        <v>5</v>
      </c>
      <c r="AD246" s="29">
        <f>IFERROR(VLOOKUP(AD391,DAY!$A$2:$E$3000,2,0),0)</f>
        <v>5</v>
      </c>
      <c r="AE246" s="29">
        <f>IFERROR(VLOOKUP(AE391,DAY!$A$2:$E$3000,2,0),0)</f>
        <v>5</v>
      </c>
      <c r="AF246" s="439" t="s">
        <v>11</v>
      </c>
      <c r="AG246" s="441" t="s">
        <v>12</v>
      </c>
      <c r="AH246" s="486" t="s">
        <v>123</v>
      </c>
      <c r="AI246" s="443" t="s">
        <v>11</v>
      </c>
      <c r="AJ246" s="441" t="s">
        <v>13</v>
      </c>
      <c r="AK246" s="486" t="s">
        <v>123</v>
      </c>
      <c r="AL246" s="133"/>
      <c r="AN246" s="126"/>
      <c r="AO246" s="126"/>
      <c r="AR246" s="136"/>
    </row>
    <row r="247" spans="1:53" ht="27.75" customHeight="1" x14ac:dyDescent="0.4">
      <c r="A247" s="435"/>
      <c r="B247" s="467" t="s">
        <v>1</v>
      </c>
      <c r="C247" s="468"/>
      <c r="D247" s="32">
        <f>IFERROR(VLOOKUP(D391,DAY!$A$2:$E$3000,3,0),0)</f>
        <v>28</v>
      </c>
      <c r="E247" s="32">
        <f>IFERROR(VLOOKUP(E391,DAY!$A$2:$E$3000,3,0),0)</f>
        <v>29</v>
      </c>
      <c r="F247" s="32">
        <f>IFERROR(VLOOKUP(F391,DAY!$A$2:$E$3000,3,0),0)</f>
        <v>30</v>
      </c>
      <c r="G247" s="32">
        <f>IFERROR(VLOOKUP(G391,DAY!$A$2:$E$3000,3,0),0)</f>
        <v>1</v>
      </c>
      <c r="H247" s="32">
        <f>IFERROR(VLOOKUP(H391,DAY!$A$2:$E$3000,3,0),0)</f>
        <v>2</v>
      </c>
      <c r="I247" s="32">
        <f>IFERROR(VLOOKUP(I391,DAY!$A$2:$E$3000,3,0),0)</f>
        <v>3</v>
      </c>
      <c r="J247" s="32">
        <f>IFERROR(VLOOKUP(J391,DAY!$A$2:$E$3000,3,0),0)</f>
        <v>4</v>
      </c>
      <c r="K247" s="32">
        <f>IFERROR(VLOOKUP(K391,DAY!$A$2:$E$3000,3,0),0)</f>
        <v>5</v>
      </c>
      <c r="L247" s="32">
        <f>IFERROR(VLOOKUP(L391,DAY!$A$2:$E$3000,3,0),0)</f>
        <v>6</v>
      </c>
      <c r="M247" s="32">
        <f>IFERROR(VLOOKUP(M391,DAY!$A$2:$E$3000,3,0),0)</f>
        <v>7</v>
      </c>
      <c r="N247" s="32">
        <f>IFERROR(VLOOKUP(N391,DAY!$A$2:$E$3000,3,0),0)</f>
        <v>8</v>
      </c>
      <c r="O247" s="32">
        <f>IFERROR(VLOOKUP(O391,DAY!$A$2:$E$3000,3,0),0)</f>
        <v>9</v>
      </c>
      <c r="P247" s="32">
        <f>IFERROR(VLOOKUP(P391,DAY!$A$2:$E$3000,3,0),0)</f>
        <v>10</v>
      </c>
      <c r="Q247" s="32">
        <f>IFERROR(VLOOKUP(Q391,DAY!$A$2:$E$3000,3,0),0)</f>
        <v>11</v>
      </c>
      <c r="R247" s="32">
        <f>IFERROR(VLOOKUP(R391,DAY!$A$2:$E$3000,3,0),0)</f>
        <v>12</v>
      </c>
      <c r="S247" s="32">
        <f>IFERROR(VLOOKUP(S391,DAY!$A$2:$E$3000,3,0),0)</f>
        <v>13</v>
      </c>
      <c r="T247" s="32">
        <f>IFERROR(VLOOKUP(T391,DAY!$A$2:$E$3000,3,0),0)</f>
        <v>14</v>
      </c>
      <c r="U247" s="32">
        <f>IFERROR(VLOOKUP(U391,DAY!$A$2:$E$3000,3,0),0)</f>
        <v>15</v>
      </c>
      <c r="V247" s="32">
        <f>IFERROR(VLOOKUP(V391,DAY!$A$2:$E$3000,3,0),0)</f>
        <v>16</v>
      </c>
      <c r="W247" s="32">
        <f>IFERROR(VLOOKUP(W391,DAY!$A$2:$E$3000,3,0),0)</f>
        <v>17</v>
      </c>
      <c r="X247" s="32">
        <f>IFERROR(VLOOKUP(X391,DAY!$A$2:$E$3000,3,0),0)</f>
        <v>18</v>
      </c>
      <c r="Y247" s="32">
        <f>IFERROR(VLOOKUP(Y391,DAY!$A$2:$E$3000,3,0),0)</f>
        <v>19</v>
      </c>
      <c r="Z247" s="32">
        <f>IFERROR(VLOOKUP(Z391,DAY!$A$2:$E$3000,3,0),0)</f>
        <v>20</v>
      </c>
      <c r="AA247" s="32">
        <f>IFERROR(VLOOKUP(AA391,DAY!$A$2:$E$3000,3,0),0)</f>
        <v>21</v>
      </c>
      <c r="AB247" s="32">
        <f>IFERROR(VLOOKUP(AB391,DAY!$A$2:$E$3000,3,0),0)</f>
        <v>22</v>
      </c>
      <c r="AC247" s="32">
        <f>IFERROR(VLOOKUP(AC391,DAY!$A$2:$E$3000,3,0),0)</f>
        <v>23</v>
      </c>
      <c r="AD247" s="32">
        <f>IFERROR(VLOOKUP(AD391,DAY!$A$2:$E$3000,3,0),0)</f>
        <v>24</v>
      </c>
      <c r="AE247" s="32">
        <f>IFERROR(VLOOKUP(AE391,DAY!$A$2:$E$3000,3,0),0)</f>
        <v>25</v>
      </c>
      <c r="AF247" s="440"/>
      <c r="AG247" s="442"/>
      <c r="AH247" s="487"/>
      <c r="AI247" s="444"/>
      <c r="AJ247" s="442"/>
      <c r="AK247" s="487"/>
      <c r="AN247" s="126"/>
      <c r="AO247" s="126"/>
      <c r="AR247" s="127"/>
    </row>
    <row r="248" spans="1:53" ht="27.75" customHeight="1" x14ac:dyDescent="0.4">
      <c r="A248" s="435"/>
      <c r="B248" s="469" t="s">
        <v>2</v>
      </c>
      <c r="C248" s="470"/>
      <c r="D248" s="35" t="str">
        <f>IFERROR(VLOOKUP(D391,DAY!$A$2:$E$3000,4,0),0)</f>
        <v>水</v>
      </c>
      <c r="E248" s="35" t="str">
        <f>IFERROR(VLOOKUP(E391,DAY!$A$2:$E$3000,4,0),0)</f>
        <v>木</v>
      </c>
      <c r="F248" s="35" t="str">
        <f>IFERROR(VLOOKUP(F391,DAY!$A$2:$E$3000,4,0),0)</f>
        <v>金</v>
      </c>
      <c r="G248" s="35" t="str">
        <f>IFERROR(VLOOKUP(G391,DAY!$A$2:$E$3000,4,0),0)</f>
        <v>土</v>
      </c>
      <c r="H248" s="35" t="str">
        <f>IFERROR(VLOOKUP(H391,DAY!$A$2:$E$3000,4,0),0)</f>
        <v>日</v>
      </c>
      <c r="I248" s="35" t="str">
        <f>IFERROR(VLOOKUP(I391,DAY!$A$2:$E$3000,4,0),0)</f>
        <v>月</v>
      </c>
      <c r="J248" s="35" t="str">
        <f>IFERROR(VLOOKUP(J391,DAY!$A$2:$E$3000,4,0),0)</f>
        <v>火</v>
      </c>
      <c r="K248" s="35" t="str">
        <f>IFERROR(VLOOKUP(K391,DAY!$A$2:$E$3000,4,0),0)</f>
        <v>水</v>
      </c>
      <c r="L248" s="35" t="str">
        <f>IFERROR(VLOOKUP(L391,DAY!$A$2:$E$3000,4,0),0)</f>
        <v>木</v>
      </c>
      <c r="M248" s="35" t="str">
        <f>IFERROR(VLOOKUP(M391,DAY!$A$2:$E$3000,4,0),0)</f>
        <v>金</v>
      </c>
      <c r="N248" s="35" t="str">
        <f>IFERROR(VLOOKUP(N391,DAY!$A$2:$E$3000,4,0),0)</f>
        <v>土</v>
      </c>
      <c r="O248" s="35" t="str">
        <f>IFERROR(VLOOKUP(O391,DAY!$A$2:$E$3000,4,0),0)</f>
        <v>日</v>
      </c>
      <c r="P248" s="35" t="str">
        <f>IFERROR(VLOOKUP(P391,DAY!$A$2:$E$3000,4,0),0)</f>
        <v>月</v>
      </c>
      <c r="Q248" s="35" t="str">
        <f>IFERROR(VLOOKUP(Q391,DAY!$A$2:$E$3000,4,0),0)</f>
        <v>火</v>
      </c>
      <c r="R248" s="35" t="str">
        <f>IFERROR(VLOOKUP(R391,DAY!$A$2:$E$3000,4,0),0)</f>
        <v>水</v>
      </c>
      <c r="S248" s="35" t="str">
        <f>IFERROR(VLOOKUP(S391,DAY!$A$2:$E$3000,4,0),0)</f>
        <v>木</v>
      </c>
      <c r="T248" s="35" t="str">
        <f>IFERROR(VLOOKUP(T391,DAY!$A$2:$E$3000,4,0),0)</f>
        <v>金</v>
      </c>
      <c r="U248" s="35" t="str">
        <f>IFERROR(VLOOKUP(U391,DAY!$A$2:$E$3000,4,0),0)</f>
        <v>土</v>
      </c>
      <c r="V248" s="35" t="str">
        <f>IFERROR(VLOOKUP(V391,DAY!$A$2:$E$3000,4,0),0)</f>
        <v>日</v>
      </c>
      <c r="W248" s="35" t="str">
        <f>IFERROR(VLOOKUP(W391,DAY!$A$2:$E$3000,4,0),0)</f>
        <v>月</v>
      </c>
      <c r="X248" s="35" t="str">
        <f>IFERROR(VLOOKUP(X391,DAY!$A$2:$E$3000,4,0),0)</f>
        <v>火</v>
      </c>
      <c r="Y248" s="35" t="str">
        <f>IFERROR(VLOOKUP(Y391,DAY!$A$2:$E$3000,4,0),0)</f>
        <v>水</v>
      </c>
      <c r="Z248" s="35" t="str">
        <f>IFERROR(VLOOKUP(Z391,DAY!$A$2:$E$3000,4,0),0)</f>
        <v>木</v>
      </c>
      <c r="AA248" s="35" t="str">
        <f>IFERROR(VLOOKUP(AA391,DAY!$A$2:$E$3000,4,0),0)</f>
        <v>金</v>
      </c>
      <c r="AB248" s="35" t="str">
        <f>IFERROR(VLOOKUP(AB391,DAY!$A$2:$E$3000,4,0),0)</f>
        <v>土</v>
      </c>
      <c r="AC248" s="35" t="str">
        <f>IFERROR(VLOOKUP(AC391,DAY!$A$2:$E$3000,4,0),0)</f>
        <v>日</v>
      </c>
      <c r="AD248" s="35" t="str">
        <f>IFERROR(VLOOKUP(AD391,DAY!$A$2:$E$3000,4,0),0)</f>
        <v>月</v>
      </c>
      <c r="AE248" s="35" t="str">
        <f>IFERROR(VLOOKUP(AE391,DAY!$A$2:$E$3000,4,0),0)</f>
        <v>火</v>
      </c>
      <c r="AF248" s="440"/>
      <c r="AG248" s="442"/>
      <c r="AH248" s="206" t="str">
        <f>IF($AF$6="",$AN$4,$AN$7)</f>
        <v/>
      </c>
      <c r="AI248" s="444"/>
      <c r="AJ248" s="442"/>
      <c r="AK248" s="205" t="str">
        <f>IF($AF$6="",$AN$4,$AN$7)</f>
        <v/>
      </c>
      <c r="AN248" s="126"/>
      <c r="AO248" s="126"/>
      <c r="AR248" s="130"/>
    </row>
    <row r="249" spans="1:53" ht="89.25" customHeight="1" x14ac:dyDescent="0.4">
      <c r="A249" s="435"/>
      <c r="B249" s="471" t="s">
        <v>3</v>
      </c>
      <c r="C249" s="472"/>
      <c r="D249" s="36" t="str">
        <f>IFERROR(VLOOKUP(D391,DAY!$A$2:$E$3000,5,0),0)</f>
        <v/>
      </c>
      <c r="E249" s="36" t="str">
        <f>IFERROR(VLOOKUP(E391,DAY!$A$2:$E$3000,5,0),0)</f>
        <v>昭和の日</v>
      </c>
      <c r="F249" s="36" t="str">
        <f>IFERROR(VLOOKUP(F391,DAY!$A$2:$E$3000,5,0),0)</f>
        <v/>
      </c>
      <c r="G249" s="36" t="str">
        <f>IFERROR(VLOOKUP(G391,DAY!$A$2:$E$3000,5,0),0)</f>
        <v/>
      </c>
      <c r="H249" s="36" t="str">
        <f>IFERROR(VLOOKUP(H391,DAY!$A$2:$E$3000,5,0),0)</f>
        <v/>
      </c>
      <c r="I249" s="36" t="str">
        <f>IFERROR(VLOOKUP(I391,DAY!$A$2:$E$3000,5,0),0)</f>
        <v>憲法記念日</v>
      </c>
      <c r="J249" s="36" t="str">
        <f>IFERROR(VLOOKUP(J391,DAY!$A$2:$E$3000,5,0),0)</f>
        <v>みどりの日</v>
      </c>
      <c r="K249" s="36" t="str">
        <f>IFERROR(VLOOKUP(K391,DAY!$A$2:$E$3000,5,0),0)</f>
        <v>こどもの日</v>
      </c>
      <c r="L249" s="36" t="str">
        <f>IFERROR(VLOOKUP(L391,DAY!$A$2:$E$3000,5,0),0)</f>
        <v/>
      </c>
      <c r="M249" s="36" t="str">
        <f>IFERROR(VLOOKUP(M391,DAY!$A$2:$E$3000,5,0),0)</f>
        <v/>
      </c>
      <c r="N249" s="36" t="str">
        <f>IFERROR(VLOOKUP(N391,DAY!$A$2:$E$3000,5,0),0)</f>
        <v/>
      </c>
      <c r="O249" s="36" t="str">
        <f>IFERROR(VLOOKUP(O391,DAY!$A$2:$E$3000,5,0),0)</f>
        <v/>
      </c>
      <c r="P249" s="36" t="str">
        <f>IFERROR(VLOOKUP(P391,DAY!$A$2:$E$3000,5,0),0)</f>
        <v/>
      </c>
      <c r="Q249" s="36" t="str">
        <f>IFERROR(VLOOKUP(Q391,DAY!$A$2:$E$3000,5,0),0)</f>
        <v/>
      </c>
      <c r="R249" s="36" t="str">
        <f>IFERROR(VLOOKUP(R391,DAY!$A$2:$E$3000,5,0),0)</f>
        <v/>
      </c>
      <c r="S249" s="36" t="str">
        <f>IFERROR(VLOOKUP(S391,DAY!$A$2:$E$3000,5,0),0)</f>
        <v/>
      </c>
      <c r="T249" s="36" t="str">
        <f>IFERROR(VLOOKUP(T391,DAY!$A$2:$E$3000,5,0),0)</f>
        <v/>
      </c>
      <c r="U249" s="36" t="str">
        <f>IFERROR(VLOOKUP(U391,DAY!$A$2:$E$3000,5,0),0)</f>
        <v/>
      </c>
      <c r="V249" s="36" t="str">
        <f>IFERROR(VLOOKUP(V391,DAY!$A$2:$E$3000,5,0),0)</f>
        <v/>
      </c>
      <c r="W249" s="36" t="str">
        <f>IFERROR(VLOOKUP(W391,DAY!$A$2:$E$3000,5,0),0)</f>
        <v/>
      </c>
      <c r="X249" s="36" t="str">
        <f>IFERROR(VLOOKUP(X391,DAY!$A$2:$E$3000,5,0),0)</f>
        <v/>
      </c>
      <c r="Y249" s="36" t="str">
        <f>IFERROR(VLOOKUP(Y391,DAY!$A$2:$E$3000,5,0),0)</f>
        <v/>
      </c>
      <c r="Z249" s="36" t="str">
        <f>IFERROR(VLOOKUP(Z391,DAY!$A$2:$E$3000,5,0),0)</f>
        <v/>
      </c>
      <c r="AA249" s="36" t="str">
        <f>IFERROR(VLOOKUP(AA391,DAY!$A$2:$E$3000,5,0),0)</f>
        <v/>
      </c>
      <c r="AB249" s="36" t="str">
        <f>IFERROR(VLOOKUP(AB391,DAY!$A$2:$E$3000,5,0),0)</f>
        <v/>
      </c>
      <c r="AC249" s="36" t="str">
        <f>IFERROR(VLOOKUP(AC391,DAY!$A$2:$E$3000,5,0),0)</f>
        <v/>
      </c>
      <c r="AD249" s="36" t="str">
        <f>IFERROR(VLOOKUP(AD391,DAY!$A$2:$E$3000,5,0),0)</f>
        <v/>
      </c>
      <c r="AE249" s="36" t="str">
        <f>IFERROR(VLOOKUP(AE391,DAY!$A$2:$E$3000,5,0),0)</f>
        <v/>
      </c>
      <c r="AF249" s="440"/>
      <c r="AG249" s="442"/>
      <c r="AH249" s="197" t="s">
        <v>124</v>
      </c>
      <c r="AI249" s="444"/>
      <c r="AJ249" s="442"/>
      <c r="AK249" s="197" t="s">
        <v>124</v>
      </c>
      <c r="AN249" s="126"/>
      <c r="AO249" s="137"/>
      <c r="AR249" s="130"/>
    </row>
    <row r="250" spans="1:53" ht="27.75" customHeight="1" collapsed="1" x14ac:dyDescent="0.4">
      <c r="A250" s="435"/>
      <c r="B250" s="461" t="str">
        <f>$B$26</f>
        <v>作業員A</v>
      </c>
      <c r="C250" s="132" t="s">
        <v>4</v>
      </c>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193">
        <f>IF(COUNT(D250:AE250)=0,+(COUNTIF(D250:AE250,"作業"))+(COUNTIF(D250:AE250,"休日")),"")</f>
        <v>0</v>
      </c>
      <c r="AG250" s="194">
        <f>IF(+COUNT(D250:AE250)=0,(COUNTIF(D250:AE250,"休日")),"")</f>
        <v>0</v>
      </c>
      <c r="AH250" s="473" t="str">
        <f>IFERROR(ROUND(AVERAGE(AF251,AF253,AF255,AF257,AF259,AF261),3),"")</f>
        <v/>
      </c>
      <c r="AI250" s="203">
        <f>IF(COUNT(D251:AE251)=0,+(COUNTIF(D251:AE251,"作業"))+(COUNTIF(D251:AE251,"休日")),"")</f>
        <v>0</v>
      </c>
      <c r="AJ250" s="194">
        <f>IF(COUNT(D251:AE251)=0,(COUNTIF(D251:AE251,"休日")),"")</f>
        <v>0</v>
      </c>
      <c r="AK250" s="473" t="str">
        <f>IFERROR(ROUND(AVERAGE(AI251,AI253,AI255,AI257,AI259,AI261),3),"")</f>
        <v/>
      </c>
      <c r="AM250" s="133"/>
      <c r="AN250" s="126"/>
      <c r="AO250" s="126"/>
      <c r="AP250" s="133"/>
      <c r="AQ250" s="133"/>
      <c r="AR250" s="131"/>
      <c r="AS250" s="133"/>
      <c r="AT250" s="133"/>
      <c r="AU250" s="133"/>
      <c r="AV250" s="133"/>
      <c r="AW250" s="133"/>
      <c r="AX250" s="133"/>
      <c r="AY250" s="133"/>
      <c r="AZ250" s="133"/>
      <c r="BA250" s="133"/>
    </row>
    <row r="251" spans="1:53" ht="27.75" customHeight="1" x14ac:dyDescent="0.4">
      <c r="A251" s="435"/>
      <c r="B251" s="462"/>
      <c r="C251" s="170" t="s">
        <v>5</v>
      </c>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463" t="str">
        <f>IFERROR(AN251,"")</f>
        <v/>
      </c>
      <c r="AG251" s="460"/>
      <c r="AH251" s="474"/>
      <c r="AI251" s="459" t="str">
        <f>IFERROR(AO251,"")</f>
        <v/>
      </c>
      <c r="AJ251" s="460"/>
      <c r="AK251" s="481"/>
      <c r="AN251" s="207" t="e">
        <f>ROUND(AG250/AF250,3)</f>
        <v>#DIV/0!</v>
      </c>
      <c r="AO251" s="208" t="e">
        <f>ROUND(AJ250/AI250,3)</f>
        <v>#DIV/0!</v>
      </c>
      <c r="AR251" s="135"/>
    </row>
    <row r="252" spans="1:53" ht="27.75" customHeight="1" x14ac:dyDescent="0.4">
      <c r="A252" s="435"/>
      <c r="B252" s="461" t="str">
        <f>$B$28</f>
        <v>作業員B</v>
      </c>
      <c r="C252" s="132" t="s">
        <v>4</v>
      </c>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193">
        <f>IF(COUNT(D252:AE252)=0,+(COUNTIF(D252:AE252,"作業"))+(COUNTIF(D252:AE252,"休日")),"")</f>
        <v>0</v>
      </c>
      <c r="AG252" s="194">
        <f>IF(+COUNT(D252:AE252)=0,(COUNTIF(D252:AE252,"休日")),"")</f>
        <v>0</v>
      </c>
      <c r="AH252" s="474"/>
      <c r="AI252" s="203">
        <f>IF(COUNT(D253:AE253)=0,+(COUNTIF(D253:AE253,"作業"))+(COUNTIF(D253:AE253,"休日")),"")</f>
        <v>0</v>
      </c>
      <c r="AJ252" s="194">
        <f>IF(COUNT(D253:AE253)=0,(COUNTIF(D253:AE253,"休日")),"")</f>
        <v>0</v>
      </c>
      <c r="AK252" s="481"/>
      <c r="AM252" s="133"/>
      <c r="AN252" s="126"/>
      <c r="AO252" s="126"/>
      <c r="AP252" s="133"/>
      <c r="AQ252" s="133"/>
      <c r="AR252" s="131"/>
      <c r="AS252" s="133"/>
      <c r="AT252" s="133"/>
      <c r="AU252" s="133"/>
      <c r="AV252" s="133"/>
      <c r="AW252" s="133"/>
      <c r="AX252" s="133"/>
      <c r="AY252" s="133"/>
      <c r="AZ252" s="133"/>
      <c r="BA252" s="133"/>
    </row>
    <row r="253" spans="1:53" ht="27.75" customHeight="1" x14ac:dyDescent="0.4">
      <c r="A253" s="435"/>
      <c r="B253" s="462"/>
      <c r="C253" s="170" t="s">
        <v>5</v>
      </c>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463" t="str">
        <f>IFERROR(AN253,"")</f>
        <v/>
      </c>
      <c r="AG253" s="460"/>
      <c r="AH253" s="474"/>
      <c r="AI253" s="459" t="str">
        <f>IFERROR(AO253,"")</f>
        <v/>
      </c>
      <c r="AJ253" s="460"/>
      <c r="AK253" s="481"/>
      <c r="AN253" s="207" t="e">
        <f>ROUND(AG252/AF252,3)</f>
        <v>#DIV/0!</v>
      </c>
      <c r="AO253" s="208" t="e">
        <f>ROUND(AJ252/AI252,3)</f>
        <v>#DIV/0!</v>
      </c>
      <c r="AR253" s="135"/>
    </row>
    <row r="254" spans="1:53" ht="27.75" customHeight="1" x14ac:dyDescent="0.4">
      <c r="A254" s="435"/>
      <c r="B254" s="461" t="str">
        <f>$B$30</f>
        <v>作業員C</v>
      </c>
      <c r="C254" s="132" t="s">
        <v>4</v>
      </c>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193">
        <f>IF(COUNT(D254:AE254)=0,+(COUNTIF(D254:AE254,"作業"))+(COUNTIF(D254:AE254,"休日")),"")</f>
        <v>0</v>
      </c>
      <c r="AG254" s="194">
        <f>IF(+COUNT(D254:AE254)=0,(COUNTIF(D254:AE254,"休日")),"")</f>
        <v>0</v>
      </c>
      <c r="AH254" s="474"/>
      <c r="AI254" s="203">
        <f>IF(COUNT(D255:AE255)=0,+(COUNTIF(D255:AE255,"作業"))+(COUNTIF(D255:AE255,"休日")),"")</f>
        <v>0</v>
      </c>
      <c r="AJ254" s="194">
        <f>IF(COUNT(D255:AE255)=0,(COUNTIF(D255:AE255,"休日")),"")</f>
        <v>0</v>
      </c>
      <c r="AK254" s="481"/>
      <c r="AM254" s="133"/>
      <c r="AN254" s="126"/>
      <c r="AO254" s="126"/>
      <c r="AP254" s="133"/>
      <c r="AQ254" s="133"/>
      <c r="AR254" s="131"/>
      <c r="AS254" s="133"/>
      <c r="AT254" s="133"/>
      <c r="AU254" s="133"/>
      <c r="AV254" s="133"/>
      <c r="AW254" s="133"/>
      <c r="AX254" s="133"/>
      <c r="AY254" s="133"/>
      <c r="AZ254" s="133"/>
      <c r="BA254" s="133"/>
    </row>
    <row r="255" spans="1:53" ht="27.75" customHeight="1" x14ac:dyDescent="0.4">
      <c r="A255" s="435"/>
      <c r="B255" s="462"/>
      <c r="C255" s="170" t="s">
        <v>5</v>
      </c>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463" t="str">
        <f>IFERROR(AN255,"")</f>
        <v/>
      </c>
      <c r="AG255" s="460"/>
      <c r="AH255" s="475"/>
      <c r="AI255" s="459" t="str">
        <f>IFERROR(AO255,"")</f>
        <v/>
      </c>
      <c r="AJ255" s="460"/>
      <c r="AK255" s="482"/>
      <c r="AN255" s="207" t="e">
        <f>ROUND(AG254/AF254,3)</f>
        <v>#DIV/0!</v>
      </c>
      <c r="AO255" s="208" t="e">
        <f>ROUND(AJ254/AI254,3)</f>
        <v>#DIV/0!</v>
      </c>
      <c r="AR255" s="135"/>
    </row>
    <row r="256" spans="1:53" ht="27.75" customHeight="1" x14ac:dyDescent="0.4">
      <c r="A256" s="435"/>
      <c r="B256" s="461" t="str">
        <f>$B$32</f>
        <v>作業員D</v>
      </c>
      <c r="C256" s="132" t="s">
        <v>4</v>
      </c>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193">
        <f>IF(COUNT(D256:AE256)=0,+(COUNTIF(D256:AE256,"作業"))+(COUNTIF(D256:AE256,"休日")),"")</f>
        <v>0</v>
      </c>
      <c r="AG256" s="194">
        <f>IF(+COUNT(D256:AE256)=0,(COUNTIF(D256:AE256,"休日")),"")</f>
        <v>0</v>
      </c>
      <c r="AH256" s="464"/>
      <c r="AI256" s="203">
        <f>IF(COUNT(D257:AE257)=0,+(COUNTIF(D257:AE257,"作業"))+(COUNTIF(D257:AE257,"休日")),"")</f>
        <v>0</v>
      </c>
      <c r="AJ256" s="194">
        <f>IF(COUNT(D257:AE257)=0,(COUNTIF(D257:AE257,"休日")),"")</f>
        <v>0</v>
      </c>
      <c r="AK256" s="464"/>
      <c r="AM256" s="133"/>
      <c r="AN256" s="126"/>
      <c r="AO256" s="126"/>
      <c r="AP256" s="133"/>
      <c r="AQ256" s="133"/>
      <c r="AR256" s="131"/>
      <c r="AS256" s="133"/>
      <c r="AT256" s="133"/>
      <c r="AU256" s="133"/>
      <c r="AV256" s="133"/>
      <c r="AW256" s="133"/>
      <c r="AX256" s="133"/>
      <c r="AY256" s="133"/>
      <c r="AZ256" s="133"/>
      <c r="BA256" s="133"/>
    </row>
    <row r="257" spans="1:53" ht="27.75" customHeight="1" x14ac:dyDescent="0.4">
      <c r="A257" s="435"/>
      <c r="B257" s="462"/>
      <c r="C257" s="170" t="s">
        <v>5</v>
      </c>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463" t="str">
        <f>IFERROR(AN257,"")</f>
        <v/>
      </c>
      <c r="AG257" s="460"/>
      <c r="AH257" s="465"/>
      <c r="AI257" s="459" t="str">
        <f>IFERROR(AO257,"")</f>
        <v/>
      </c>
      <c r="AJ257" s="460"/>
      <c r="AK257" s="465"/>
      <c r="AN257" s="207" t="e">
        <f>ROUND(AG256/AF256,3)</f>
        <v>#DIV/0!</v>
      </c>
      <c r="AO257" s="208" t="e">
        <f>ROUND(AJ256/AI256,3)</f>
        <v>#DIV/0!</v>
      </c>
      <c r="AR257" s="135"/>
    </row>
    <row r="258" spans="1:53" ht="27.75" customHeight="1" x14ac:dyDescent="0.4">
      <c r="A258" s="435"/>
      <c r="B258" s="461" t="str">
        <f>$B$34</f>
        <v>作業員E</v>
      </c>
      <c r="C258" s="132" t="s">
        <v>4</v>
      </c>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193">
        <f>IF(COUNT(D258:AE258)=0,+(COUNTIF(D258:AE258,"作業"))+(COUNTIF(D258:AE258,"休日")),"")</f>
        <v>0</v>
      </c>
      <c r="AG258" s="194">
        <f>IF(+COUNT(D258:AE258)=0,(COUNTIF(D258:AE258,"休日")),"")</f>
        <v>0</v>
      </c>
      <c r="AH258" s="465"/>
      <c r="AI258" s="203">
        <f>IF(COUNT(D259:AE259)=0,+(COUNTIF(D259:AE259,"作業"))+(COUNTIF(D259:AE259,"休日")),"")</f>
        <v>0</v>
      </c>
      <c r="AJ258" s="194">
        <f>IF(COUNT(D259:AE259)=0,(COUNTIF(D259:AE259,"休日")),"")</f>
        <v>0</v>
      </c>
      <c r="AK258" s="465"/>
      <c r="AM258" s="133"/>
      <c r="AN258" s="126"/>
      <c r="AO258" s="126"/>
      <c r="AP258" s="133"/>
      <c r="AQ258" s="133"/>
      <c r="AR258" s="131"/>
      <c r="AS258" s="133"/>
      <c r="AT258" s="133"/>
      <c r="AU258" s="133"/>
      <c r="AV258" s="133"/>
      <c r="AW258" s="133"/>
      <c r="AX258" s="133"/>
      <c r="AY258" s="133"/>
      <c r="AZ258" s="133"/>
      <c r="BA258" s="133"/>
    </row>
    <row r="259" spans="1:53" ht="27.75" customHeight="1" x14ac:dyDescent="0.4">
      <c r="A259" s="435"/>
      <c r="B259" s="462"/>
      <c r="C259" s="170" t="s">
        <v>5</v>
      </c>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463" t="str">
        <f>IFERROR(AN259,"")</f>
        <v/>
      </c>
      <c r="AG259" s="460"/>
      <c r="AH259" s="465"/>
      <c r="AI259" s="459" t="str">
        <f>IFERROR(AO259,"")</f>
        <v/>
      </c>
      <c r="AJ259" s="460"/>
      <c r="AK259" s="465"/>
      <c r="AN259" s="207" t="e">
        <f>ROUND(AG258/AF258,3)</f>
        <v>#DIV/0!</v>
      </c>
      <c r="AO259" s="208" t="e">
        <f>ROUND(AJ258/AI258,3)</f>
        <v>#DIV/0!</v>
      </c>
      <c r="AR259" s="135"/>
    </row>
    <row r="260" spans="1:53" ht="27.75" customHeight="1" x14ac:dyDescent="0.4">
      <c r="A260" s="435"/>
      <c r="B260" s="461" t="str">
        <f>$B$36</f>
        <v>作業員F</v>
      </c>
      <c r="C260" s="132" t="s">
        <v>4</v>
      </c>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193">
        <f>IF(COUNT(D260:AE260)=0,+(COUNTIF(D260:AE260,"作業"))+(COUNTIF(D260:AE260,"休日")),"")</f>
        <v>0</v>
      </c>
      <c r="AG260" s="194">
        <f>IF(+COUNT(D260:AE260)=0,(COUNTIF(D260:AE260,"休日")),"")</f>
        <v>0</v>
      </c>
      <c r="AH260" s="465"/>
      <c r="AI260" s="203">
        <f>IF(COUNT(D261:AE261)=0,+(COUNTIF(D261:AE261,"作業"))+(COUNTIF(D261:AE261,"休日")),"")</f>
        <v>0</v>
      </c>
      <c r="AJ260" s="194">
        <f>IF(COUNT(D261:AE261)=0,(COUNTIF(D261:AE261,"休日")),"")</f>
        <v>0</v>
      </c>
      <c r="AK260" s="465"/>
      <c r="AM260" s="133"/>
      <c r="AN260" s="126"/>
      <c r="AO260" s="126"/>
      <c r="AR260" s="131"/>
    </row>
    <row r="261" spans="1:53" ht="27.75" customHeight="1" thickBot="1" x14ac:dyDescent="0.45">
      <c r="A261" s="436"/>
      <c r="B261" s="462"/>
      <c r="C261" s="134" t="s">
        <v>5</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478" t="str">
        <f>IFERROR(AN261,"")</f>
        <v/>
      </c>
      <c r="AG261" s="479"/>
      <c r="AH261" s="466"/>
      <c r="AI261" s="480" t="str">
        <f>IFERROR(AO261,"")</f>
        <v/>
      </c>
      <c r="AJ261" s="479"/>
      <c r="AK261" s="466"/>
      <c r="AN261" s="207" t="e">
        <f>ROUND(AG260/AF260,3)</f>
        <v>#DIV/0!</v>
      </c>
      <c r="AO261" s="208" t="e">
        <f>ROUND(AJ260/AI260,3)</f>
        <v>#DIV/0!</v>
      </c>
      <c r="AR261" s="135"/>
    </row>
    <row r="262" spans="1:53" ht="27.75" customHeight="1" thickBot="1" x14ac:dyDescent="0.45">
      <c r="A262" s="434" t="s">
        <v>77</v>
      </c>
      <c r="B262" s="437" t="s">
        <v>0</v>
      </c>
      <c r="C262" s="438"/>
      <c r="D262" s="29">
        <f>IFERROR(VLOOKUP(D392,DAY!$A$2:$E$3000,2,0),0)</f>
        <v>5</v>
      </c>
      <c r="E262" s="29">
        <f>IFERROR(VLOOKUP(E392,DAY!$A$2:$E$3000,2,0),0)</f>
        <v>5</v>
      </c>
      <c r="F262" s="29">
        <f>IFERROR(VLOOKUP(F392,DAY!$A$2:$E$3000,2,0),0)</f>
        <v>5</v>
      </c>
      <c r="G262" s="29">
        <f>IFERROR(VLOOKUP(G392,DAY!$A$2:$E$3000,2,0),0)</f>
        <v>5</v>
      </c>
      <c r="H262" s="29">
        <f>IFERROR(VLOOKUP(H392,DAY!$A$2:$E$3000,2,0),0)</f>
        <v>5</v>
      </c>
      <c r="I262" s="29">
        <f>IFERROR(VLOOKUP(I392,DAY!$A$2:$E$3000,2,0),0)</f>
        <v>5</v>
      </c>
      <c r="J262" s="29">
        <f>IFERROR(VLOOKUP(J392,DAY!$A$2:$E$3000,2,0),0)</f>
        <v>6</v>
      </c>
      <c r="K262" s="29">
        <f>IFERROR(VLOOKUP(K392,DAY!$A$2:$E$3000,2,0),0)</f>
        <v>6</v>
      </c>
      <c r="L262" s="29">
        <f>IFERROR(VLOOKUP(L392,DAY!$A$2:$E$3000,2,0),0)</f>
        <v>6</v>
      </c>
      <c r="M262" s="29">
        <f>IFERROR(VLOOKUP(M392,DAY!$A$2:$E$3000,2,0),0)</f>
        <v>6</v>
      </c>
      <c r="N262" s="29">
        <f>IFERROR(VLOOKUP(N392,DAY!$A$2:$E$3000,2,0),0)</f>
        <v>6</v>
      </c>
      <c r="O262" s="29">
        <f>IFERROR(VLOOKUP(O392,DAY!$A$2:$E$3000,2,0),0)</f>
        <v>6</v>
      </c>
      <c r="P262" s="29">
        <f>IFERROR(VLOOKUP(P392,DAY!$A$2:$E$3000,2,0),0)</f>
        <v>6</v>
      </c>
      <c r="Q262" s="29">
        <f>IFERROR(VLOOKUP(Q392,DAY!$A$2:$E$3000,2,0),0)</f>
        <v>6</v>
      </c>
      <c r="R262" s="29">
        <f>IFERROR(VLOOKUP(R392,DAY!$A$2:$E$3000,2,0),0)</f>
        <v>6</v>
      </c>
      <c r="S262" s="29">
        <f>IFERROR(VLOOKUP(S392,DAY!$A$2:$E$3000,2,0),0)</f>
        <v>6</v>
      </c>
      <c r="T262" s="29">
        <f>IFERROR(VLOOKUP(T392,DAY!$A$2:$E$3000,2,0),0)</f>
        <v>6</v>
      </c>
      <c r="U262" s="29">
        <f>IFERROR(VLOOKUP(U392,DAY!$A$2:$E$3000,2,0),0)</f>
        <v>6</v>
      </c>
      <c r="V262" s="29">
        <f>IFERROR(VLOOKUP(V392,DAY!$A$2:$E$3000,2,0),0)</f>
        <v>6</v>
      </c>
      <c r="W262" s="29">
        <f>IFERROR(VLOOKUP(W392,DAY!$A$2:$E$3000,2,0),0)</f>
        <v>6</v>
      </c>
      <c r="X262" s="29">
        <f>IFERROR(VLOOKUP(X392,DAY!$A$2:$E$3000,2,0),0)</f>
        <v>6</v>
      </c>
      <c r="Y262" s="29">
        <f>IFERROR(VLOOKUP(Y392,DAY!$A$2:$E$3000,2,0),0)</f>
        <v>6</v>
      </c>
      <c r="Z262" s="29">
        <f>IFERROR(VLOOKUP(Z392,DAY!$A$2:$E$3000,2,0),0)</f>
        <v>6</v>
      </c>
      <c r="AA262" s="29">
        <f>IFERROR(VLOOKUP(AA392,DAY!$A$2:$E$3000,2,0),0)</f>
        <v>6</v>
      </c>
      <c r="AB262" s="29">
        <f>IFERROR(VLOOKUP(AB392,DAY!$A$2:$E$3000,2,0),0)</f>
        <v>6</v>
      </c>
      <c r="AC262" s="29">
        <f>IFERROR(VLOOKUP(AC392,DAY!$A$2:$E$3000,2,0),0)</f>
        <v>6</v>
      </c>
      <c r="AD262" s="29">
        <f>IFERROR(VLOOKUP(AD392,DAY!$A$2:$E$3000,2,0),0)</f>
        <v>6</v>
      </c>
      <c r="AE262" s="29">
        <f>IFERROR(VLOOKUP(AE392,DAY!$A$2:$E$3000,2,0),0)</f>
        <v>6</v>
      </c>
      <c r="AF262" s="439" t="s">
        <v>11</v>
      </c>
      <c r="AG262" s="441" t="s">
        <v>12</v>
      </c>
      <c r="AH262" s="486" t="s">
        <v>123</v>
      </c>
      <c r="AI262" s="443" t="s">
        <v>11</v>
      </c>
      <c r="AJ262" s="441" t="s">
        <v>13</v>
      </c>
      <c r="AK262" s="486" t="s">
        <v>123</v>
      </c>
      <c r="AL262" s="133"/>
      <c r="AN262" s="126"/>
      <c r="AO262" s="126"/>
      <c r="AR262" s="136"/>
    </row>
    <row r="263" spans="1:53" ht="27.75" customHeight="1" x14ac:dyDescent="0.4">
      <c r="A263" s="435"/>
      <c r="B263" s="467" t="s">
        <v>1</v>
      </c>
      <c r="C263" s="468"/>
      <c r="D263" s="32">
        <f>IFERROR(VLOOKUP(D392,DAY!$A$2:$E$3000,3,0),0)</f>
        <v>26</v>
      </c>
      <c r="E263" s="32">
        <f>IFERROR(VLOOKUP(E392,DAY!$A$2:$E$3000,3,0),0)</f>
        <v>27</v>
      </c>
      <c r="F263" s="32">
        <f>IFERROR(VLOOKUP(F392,DAY!$A$2:$E$3000,3,0),0)</f>
        <v>28</v>
      </c>
      <c r="G263" s="32">
        <f>IFERROR(VLOOKUP(G392,DAY!$A$2:$E$3000,3,0),0)</f>
        <v>29</v>
      </c>
      <c r="H263" s="32">
        <f>IFERROR(VLOOKUP(H392,DAY!$A$2:$E$3000,3,0),0)</f>
        <v>30</v>
      </c>
      <c r="I263" s="32">
        <f>IFERROR(VLOOKUP(I392,DAY!$A$2:$E$3000,3,0),0)</f>
        <v>31</v>
      </c>
      <c r="J263" s="32">
        <f>IFERROR(VLOOKUP(J392,DAY!$A$2:$E$3000,3,0),0)</f>
        <v>1</v>
      </c>
      <c r="K263" s="32">
        <f>IFERROR(VLOOKUP(K392,DAY!$A$2:$E$3000,3,0),0)</f>
        <v>2</v>
      </c>
      <c r="L263" s="32">
        <f>IFERROR(VLOOKUP(L392,DAY!$A$2:$E$3000,3,0),0)</f>
        <v>3</v>
      </c>
      <c r="M263" s="32">
        <f>IFERROR(VLOOKUP(M392,DAY!$A$2:$E$3000,3,0),0)</f>
        <v>4</v>
      </c>
      <c r="N263" s="32">
        <f>IFERROR(VLOOKUP(N392,DAY!$A$2:$E$3000,3,0),0)</f>
        <v>5</v>
      </c>
      <c r="O263" s="32">
        <f>IFERROR(VLOOKUP(O392,DAY!$A$2:$E$3000,3,0),0)</f>
        <v>6</v>
      </c>
      <c r="P263" s="32">
        <f>IFERROR(VLOOKUP(P392,DAY!$A$2:$E$3000,3,0),0)</f>
        <v>7</v>
      </c>
      <c r="Q263" s="32">
        <f>IFERROR(VLOOKUP(Q392,DAY!$A$2:$E$3000,3,0),0)</f>
        <v>8</v>
      </c>
      <c r="R263" s="32">
        <f>IFERROR(VLOOKUP(R392,DAY!$A$2:$E$3000,3,0),0)</f>
        <v>9</v>
      </c>
      <c r="S263" s="32">
        <f>IFERROR(VLOOKUP(S392,DAY!$A$2:$E$3000,3,0),0)</f>
        <v>10</v>
      </c>
      <c r="T263" s="32">
        <f>IFERROR(VLOOKUP(T392,DAY!$A$2:$E$3000,3,0),0)</f>
        <v>11</v>
      </c>
      <c r="U263" s="32">
        <f>IFERROR(VLOOKUP(U392,DAY!$A$2:$E$3000,3,0),0)</f>
        <v>12</v>
      </c>
      <c r="V263" s="32">
        <f>IFERROR(VLOOKUP(V392,DAY!$A$2:$E$3000,3,0),0)</f>
        <v>13</v>
      </c>
      <c r="W263" s="32">
        <f>IFERROR(VLOOKUP(W392,DAY!$A$2:$E$3000,3,0),0)</f>
        <v>14</v>
      </c>
      <c r="X263" s="32">
        <f>IFERROR(VLOOKUP(X392,DAY!$A$2:$E$3000,3,0),0)</f>
        <v>15</v>
      </c>
      <c r="Y263" s="32">
        <f>IFERROR(VLOOKUP(Y392,DAY!$A$2:$E$3000,3,0),0)</f>
        <v>16</v>
      </c>
      <c r="Z263" s="32">
        <f>IFERROR(VLOOKUP(Z392,DAY!$A$2:$E$3000,3,0),0)</f>
        <v>17</v>
      </c>
      <c r="AA263" s="32">
        <f>IFERROR(VLOOKUP(AA392,DAY!$A$2:$E$3000,3,0),0)</f>
        <v>18</v>
      </c>
      <c r="AB263" s="32">
        <f>IFERROR(VLOOKUP(AB392,DAY!$A$2:$E$3000,3,0),0)</f>
        <v>19</v>
      </c>
      <c r="AC263" s="32">
        <f>IFERROR(VLOOKUP(AC392,DAY!$A$2:$E$3000,3,0),0)</f>
        <v>20</v>
      </c>
      <c r="AD263" s="32">
        <f>IFERROR(VLOOKUP(AD392,DAY!$A$2:$E$3000,3,0),0)</f>
        <v>21</v>
      </c>
      <c r="AE263" s="33">
        <f>IFERROR(VLOOKUP(AE392,DAY!$A$2:$E$3000,3,0),0)</f>
        <v>22</v>
      </c>
      <c r="AF263" s="440"/>
      <c r="AG263" s="442"/>
      <c r="AH263" s="487"/>
      <c r="AI263" s="444"/>
      <c r="AJ263" s="442"/>
      <c r="AK263" s="487"/>
      <c r="AN263" s="126"/>
      <c r="AO263" s="126"/>
      <c r="AR263" s="127"/>
    </row>
    <row r="264" spans="1:53" ht="27.75" customHeight="1" x14ac:dyDescent="0.4">
      <c r="A264" s="435"/>
      <c r="B264" s="469" t="s">
        <v>2</v>
      </c>
      <c r="C264" s="470"/>
      <c r="D264" s="35" t="str">
        <f>IFERROR(VLOOKUP(D392,DAY!$A$2:$E$3000,4,0),0)</f>
        <v>水</v>
      </c>
      <c r="E264" s="35" t="str">
        <f>IFERROR(VLOOKUP(E392,DAY!$A$2:$E$3000,4,0),0)</f>
        <v>木</v>
      </c>
      <c r="F264" s="35" t="str">
        <f>IFERROR(VLOOKUP(F392,DAY!$A$2:$E$3000,4,0),0)</f>
        <v>金</v>
      </c>
      <c r="G264" s="35" t="str">
        <f>IFERROR(VLOOKUP(G392,DAY!$A$2:$E$3000,4,0),0)</f>
        <v>土</v>
      </c>
      <c r="H264" s="35" t="str">
        <f>IFERROR(VLOOKUP(H392,DAY!$A$2:$E$3000,4,0),0)</f>
        <v>日</v>
      </c>
      <c r="I264" s="35" t="str">
        <f>IFERROR(VLOOKUP(I392,DAY!$A$2:$E$3000,4,0),0)</f>
        <v>月</v>
      </c>
      <c r="J264" s="35" t="str">
        <f>IFERROR(VLOOKUP(J392,DAY!$A$2:$E$3000,4,0),0)</f>
        <v>火</v>
      </c>
      <c r="K264" s="35" t="str">
        <f>IFERROR(VLOOKUP(K392,DAY!$A$2:$E$3000,4,0),0)</f>
        <v>水</v>
      </c>
      <c r="L264" s="35" t="str">
        <f>IFERROR(VLOOKUP(L392,DAY!$A$2:$E$3000,4,0),0)</f>
        <v>木</v>
      </c>
      <c r="M264" s="35" t="str">
        <f>IFERROR(VLOOKUP(M392,DAY!$A$2:$E$3000,4,0),0)</f>
        <v>金</v>
      </c>
      <c r="N264" s="35" t="str">
        <f>IFERROR(VLOOKUP(N392,DAY!$A$2:$E$3000,4,0),0)</f>
        <v>土</v>
      </c>
      <c r="O264" s="35" t="str">
        <f>IFERROR(VLOOKUP(O392,DAY!$A$2:$E$3000,4,0),0)</f>
        <v>日</v>
      </c>
      <c r="P264" s="35" t="str">
        <f>IFERROR(VLOOKUP(P392,DAY!$A$2:$E$3000,4,0),0)</f>
        <v>月</v>
      </c>
      <c r="Q264" s="35" t="str">
        <f>IFERROR(VLOOKUP(Q392,DAY!$A$2:$E$3000,4,0),0)</f>
        <v>火</v>
      </c>
      <c r="R264" s="35" t="str">
        <f>IFERROR(VLOOKUP(R392,DAY!$A$2:$E$3000,4,0),0)</f>
        <v>水</v>
      </c>
      <c r="S264" s="35" t="str">
        <f>IFERROR(VLOOKUP(S392,DAY!$A$2:$E$3000,4,0),0)</f>
        <v>木</v>
      </c>
      <c r="T264" s="35" t="str">
        <f>IFERROR(VLOOKUP(T392,DAY!$A$2:$E$3000,4,0),0)</f>
        <v>金</v>
      </c>
      <c r="U264" s="35" t="str">
        <f>IFERROR(VLOOKUP(U392,DAY!$A$2:$E$3000,4,0),0)</f>
        <v>土</v>
      </c>
      <c r="V264" s="35" t="str">
        <f>IFERROR(VLOOKUP(V392,DAY!$A$2:$E$3000,4,0),0)</f>
        <v>日</v>
      </c>
      <c r="W264" s="35" t="str">
        <f>IFERROR(VLOOKUP(W392,DAY!$A$2:$E$3000,4,0),0)</f>
        <v>月</v>
      </c>
      <c r="X264" s="35" t="str">
        <f>IFERROR(VLOOKUP(X392,DAY!$A$2:$E$3000,4,0),0)</f>
        <v>火</v>
      </c>
      <c r="Y264" s="35" t="str">
        <f>IFERROR(VLOOKUP(Y392,DAY!$A$2:$E$3000,4,0),0)</f>
        <v>水</v>
      </c>
      <c r="Z264" s="35" t="str">
        <f>IFERROR(VLOOKUP(Z392,DAY!$A$2:$E$3000,4,0),0)</f>
        <v>木</v>
      </c>
      <c r="AA264" s="35" t="str">
        <f>IFERROR(VLOOKUP(AA392,DAY!$A$2:$E$3000,4,0),0)</f>
        <v>金</v>
      </c>
      <c r="AB264" s="35" t="str">
        <f>IFERROR(VLOOKUP(AB392,DAY!$A$2:$E$3000,4,0),0)</f>
        <v>土</v>
      </c>
      <c r="AC264" s="35" t="str">
        <f>IFERROR(VLOOKUP(AC392,DAY!$A$2:$E$3000,4,0),0)</f>
        <v>日</v>
      </c>
      <c r="AD264" s="35" t="str">
        <f>IFERROR(VLOOKUP(AD392,DAY!$A$2:$E$3000,4,0),0)</f>
        <v>月</v>
      </c>
      <c r="AE264" s="35" t="str">
        <f>IFERROR(VLOOKUP(AE392,DAY!$A$2:$E$3000,4,0),0)</f>
        <v>火</v>
      </c>
      <c r="AF264" s="440"/>
      <c r="AG264" s="442"/>
      <c r="AH264" s="206" t="str">
        <f>IF($AF$6="",$AN$4,$AN$7)</f>
        <v/>
      </c>
      <c r="AI264" s="444"/>
      <c r="AJ264" s="442"/>
      <c r="AK264" s="205" t="str">
        <f>IF($AF$6="",$AN$4,$AN$7)</f>
        <v/>
      </c>
      <c r="AN264" s="126"/>
      <c r="AO264" s="126"/>
      <c r="AR264" s="130"/>
    </row>
    <row r="265" spans="1:53" ht="86.25" customHeight="1" x14ac:dyDescent="0.4">
      <c r="A265" s="435"/>
      <c r="B265" s="471" t="s">
        <v>3</v>
      </c>
      <c r="C265" s="472"/>
      <c r="D265" s="36" t="str">
        <f>IFERROR(VLOOKUP(D392,DAY!$A$2:$E$3000,5,0),0)</f>
        <v/>
      </c>
      <c r="E265" s="36" t="str">
        <f>IFERROR(VLOOKUP(E392,DAY!$A$2:$E$3000,5,0),0)</f>
        <v/>
      </c>
      <c r="F265" s="36" t="str">
        <f>IFERROR(VLOOKUP(F392,DAY!$A$2:$E$3000,5,0),0)</f>
        <v/>
      </c>
      <c r="G265" s="36" t="str">
        <f>IFERROR(VLOOKUP(G392,DAY!$A$2:$E$3000,5,0),0)</f>
        <v/>
      </c>
      <c r="H265" s="36" t="str">
        <f>IFERROR(VLOOKUP(H392,DAY!$A$2:$E$3000,5,0),0)</f>
        <v/>
      </c>
      <c r="I265" s="36" t="str">
        <f>IFERROR(VLOOKUP(I392,DAY!$A$2:$E$3000,5,0),0)</f>
        <v/>
      </c>
      <c r="J265" s="36" t="str">
        <f>IFERROR(VLOOKUP(J392,DAY!$A$2:$E$3000,5,0),0)</f>
        <v/>
      </c>
      <c r="K265" s="36" t="str">
        <f>IFERROR(VLOOKUP(K392,DAY!$A$2:$E$3000,5,0),0)</f>
        <v/>
      </c>
      <c r="L265" s="36" t="str">
        <f>IFERROR(VLOOKUP(L392,DAY!$A$2:$E$3000,5,0),0)</f>
        <v/>
      </c>
      <c r="M265" s="36" t="str">
        <f>IFERROR(VLOOKUP(M392,DAY!$A$2:$E$3000,5,0),0)</f>
        <v/>
      </c>
      <c r="N265" s="36" t="str">
        <f>IFERROR(VLOOKUP(N392,DAY!$A$2:$E$3000,5,0),0)</f>
        <v/>
      </c>
      <c r="O265" s="36" t="str">
        <f>IFERROR(VLOOKUP(O392,DAY!$A$2:$E$3000,5,0),0)</f>
        <v/>
      </c>
      <c r="P265" s="36" t="str">
        <f>IFERROR(VLOOKUP(P392,DAY!$A$2:$E$3000,5,0),0)</f>
        <v/>
      </c>
      <c r="Q265" s="36" t="str">
        <f>IFERROR(VLOOKUP(Q392,DAY!$A$2:$E$3000,5,0),0)</f>
        <v/>
      </c>
      <c r="R265" s="36" t="str">
        <f>IFERROR(VLOOKUP(R392,DAY!$A$2:$E$3000,5,0),0)</f>
        <v/>
      </c>
      <c r="S265" s="36" t="str">
        <f>IFERROR(VLOOKUP(S392,DAY!$A$2:$E$3000,5,0),0)</f>
        <v/>
      </c>
      <c r="T265" s="36" t="str">
        <f>IFERROR(VLOOKUP(T392,DAY!$A$2:$E$3000,5,0),0)</f>
        <v/>
      </c>
      <c r="U265" s="36" t="str">
        <f>IFERROR(VLOOKUP(U392,DAY!$A$2:$E$3000,5,0),0)</f>
        <v/>
      </c>
      <c r="V265" s="36" t="str">
        <f>IFERROR(VLOOKUP(V392,DAY!$A$2:$E$3000,5,0),0)</f>
        <v/>
      </c>
      <c r="W265" s="36" t="str">
        <f>IFERROR(VLOOKUP(W392,DAY!$A$2:$E$3000,5,0),0)</f>
        <v/>
      </c>
      <c r="X265" s="36" t="str">
        <f>IFERROR(VLOOKUP(X392,DAY!$A$2:$E$3000,5,0),0)</f>
        <v/>
      </c>
      <c r="Y265" s="36" t="str">
        <f>IFERROR(VLOOKUP(Y392,DAY!$A$2:$E$3000,5,0),0)</f>
        <v/>
      </c>
      <c r="Z265" s="36" t="str">
        <f>IFERROR(VLOOKUP(Z392,DAY!$A$2:$E$3000,5,0),0)</f>
        <v/>
      </c>
      <c r="AA265" s="36" t="str">
        <f>IFERROR(VLOOKUP(AA392,DAY!$A$2:$E$3000,5,0),0)</f>
        <v/>
      </c>
      <c r="AB265" s="36" t="str">
        <f>IFERROR(VLOOKUP(AB392,DAY!$A$2:$E$3000,5,0),0)</f>
        <v/>
      </c>
      <c r="AC265" s="36" t="str">
        <f>IFERROR(VLOOKUP(AC392,DAY!$A$2:$E$3000,5,0),0)</f>
        <v/>
      </c>
      <c r="AD265" s="36" t="str">
        <f>IFERROR(VLOOKUP(AD392,DAY!$A$2:$E$3000,5,0),0)</f>
        <v/>
      </c>
      <c r="AE265" s="36" t="str">
        <f>IFERROR(VLOOKUP(AE392,DAY!$A$2:$E$3000,5,0),0)</f>
        <v/>
      </c>
      <c r="AF265" s="440"/>
      <c r="AG265" s="442"/>
      <c r="AH265" s="197" t="s">
        <v>124</v>
      </c>
      <c r="AI265" s="444"/>
      <c r="AJ265" s="442"/>
      <c r="AK265" s="197" t="s">
        <v>124</v>
      </c>
      <c r="AN265" s="126"/>
      <c r="AO265" s="137"/>
      <c r="AR265" s="130"/>
    </row>
    <row r="266" spans="1:53" ht="27.75" customHeight="1" x14ac:dyDescent="0.4">
      <c r="A266" s="435"/>
      <c r="B266" s="461" t="str">
        <f>$B$26</f>
        <v>作業員A</v>
      </c>
      <c r="C266" s="132" t="s">
        <v>4</v>
      </c>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193">
        <f>IF(COUNT(D266:AE266)=0,+(COUNTIF(D266:AE266,"作業"))+(COUNTIF(D266:AE266,"休日")),"")</f>
        <v>0</v>
      </c>
      <c r="AG266" s="194">
        <f>IF(+COUNT(D266:AE266)=0,(COUNTIF(D266:AE266,"休日")),"")</f>
        <v>0</v>
      </c>
      <c r="AH266" s="473" t="str">
        <f>IFERROR(ROUND(AVERAGE(AF267,AF269,AF271,AF273,AF275,AF277),3),"")</f>
        <v/>
      </c>
      <c r="AI266" s="203">
        <f>IF(COUNT(D267:AE267)=0,+(COUNTIF(D267:AE267,"作業"))+(COUNTIF(D267:AE267,"休日")),"")</f>
        <v>0</v>
      </c>
      <c r="AJ266" s="194">
        <f>IF(COUNT(D267:AE267)=0,(COUNTIF(D267:AE267,"休日")),"")</f>
        <v>0</v>
      </c>
      <c r="AK266" s="473" t="str">
        <f>IFERROR(ROUND(AVERAGE(AI267,AI269,AI271,AI273,AI275,AI277),3),"")</f>
        <v/>
      </c>
      <c r="AM266" s="133"/>
      <c r="AN266" s="126"/>
      <c r="AO266" s="126"/>
      <c r="AP266" s="133"/>
      <c r="AQ266" s="133"/>
      <c r="AR266" s="131"/>
      <c r="AS266" s="133"/>
      <c r="AT266" s="133"/>
      <c r="AU266" s="133"/>
      <c r="AV266" s="133"/>
      <c r="AW266" s="133"/>
      <c r="AX266" s="133"/>
      <c r="AY266" s="133"/>
      <c r="AZ266" s="133"/>
      <c r="BA266" s="133"/>
    </row>
    <row r="267" spans="1:53" ht="27.75" customHeight="1" x14ac:dyDescent="0.4">
      <c r="A267" s="435"/>
      <c r="B267" s="462"/>
      <c r="C267" s="170" t="s">
        <v>5</v>
      </c>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463" t="str">
        <f>IFERROR(AN267,"")</f>
        <v/>
      </c>
      <c r="AG267" s="460"/>
      <c r="AH267" s="474"/>
      <c r="AI267" s="459" t="str">
        <f>IFERROR(AO267,"")</f>
        <v/>
      </c>
      <c r="AJ267" s="460"/>
      <c r="AK267" s="481"/>
      <c r="AN267" s="207" t="e">
        <f>ROUND(AG266/AF266,3)</f>
        <v>#DIV/0!</v>
      </c>
      <c r="AO267" s="208" t="e">
        <f>ROUND(AJ266/AI266,3)</f>
        <v>#DIV/0!</v>
      </c>
      <c r="AR267" s="135"/>
    </row>
    <row r="268" spans="1:53" ht="27.75" customHeight="1" x14ac:dyDescent="0.4">
      <c r="A268" s="435"/>
      <c r="B268" s="461" t="str">
        <f>$B$28</f>
        <v>作業員B</v>
      </c>
      <c r="C268" s="132" t="s">
        <v>4</v>
      </c>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193">
        <f>IF(COUNT(D268:AE268)=0,+(COUNTIF(D268:AE268,"作業"))+(COUNTIF(D268:AE268,"休日")),"")</f>
        <v>0</v>
      </c>
      <c r="AG268" s="194">
        <f>IF(+COUNT(D268:AE268)=0,(COUNTIF(D268:AE268,"休日")),"")</f>
        <v>0</v>
      </c>
      <c r="AH268" s="474"/>
      <c r="AI268" s="203">
        <f>IF(COUNT(D269:AE269)=0,+(COUNTIF(D269:AE269,"作業"))+(COUNTIF(D269:AE269,"休日")),"")</f>
        <v>0</v>
      </c>
      <c r="AJ268" s="194">
        <f>IF(COUNT(D269:AE269)=0,(COUNTIF(D269:AE269,"休日")),"")</f>
        <v>0</v>
      </c>
      <c r="AK268" s="481"/>
      <c r="AM268" s="133"/>
      <c r="AN268" s="126"/>
      <c r="AO268" s="126"/>
      <c r="AP268" s="133"/>
      <c r="AQ268" s="133"/>
      <c r="AR268" s="131"/>
      <c r="AS268" s="133"/>
      <c r="AT268" s="133"/>
      <c r="AU268" s="133"/>
      <c r="AV268" s="133"/>
      <c r="AW268" s="133"/>
      <c r="AX268" s="133"/>
      <c r="AY268" s="133"/>
      <c r="AZ268" s="133"/>
      <c r="BA268" s="133"/>
    </row>
    <row r="269" spans="1:53" ht="27.75" customHeight="1" x14ac:dyDescent="0.4">
      <c r="A269" s="435"/>
      <c r="B269" s="462"/>
      <c r="C269" s="170" t="s">
        <v>5</v>
      </c>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463" t="str">
        <f>IFERROR(AN269,"")</f>
        <v/>
      </c>
      <c r="AG269" s="460"/>
      <c r="AH269" s="474"/>
      <c r="AI269" s="459" t="str">
        <f>IFERROR(AO269,"")</f>
        <v/>
      </c>
      <c r="AJ269" s="460"/>
      <c r="AK269" s="481"/>
      <c r="AN269" s="207" t="e">
        <f>ROUND(AG268/AF268,3)</f>
        <v>#DIV/0!</v>
      </c>
      <c r="AO269" s="208" t="e">
        <f>ROUND(AJ268/AI268,3)</f>
        <v>#DIV/0!</v>
      </c>
      <c r="AR269" s="135"/>
    </row>
    <row r="270" spans="1:53" ht="27.75" customHeight="1" x14ac:dyDescent="0.4">
      <c r="A270" s="435"/>
      <c r="B270" s="461" t="str">
        <f>$B$30</f>
        <v>作業員C</v>
      </c>
      <c r="C270" s="132" t="s">
        <v>4</v>
      </c>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193">
        <f>IF(COUNT(D270:AE270)=0,+(COUNTIF(D270:AE270,"作業"))+(COUNTIF(D270:AE270,"休日")),"")</f>
        <v>0</v>
      </c>
      <c r="AG270" s="194">
        <f>IF(+COUNT(D270:AE270)=0,(COUNTIF(D270:AE270,"休日")),"")</f>
        <v>0</v>
      </c>
      <c r="AH270" s="474"/>
      <c r="AI270" s="203">
        <f>IF(COUNT(D271:AE271)=0,+(COUNTIF(D271:AE271,"作業"))+(COUNTIF(D271:AE271,"休日")),"")</f>
        <v>0</v>
      </c>
      <c r="AJ270" s="194">
        <f>IF(COUNT(D271:AE271)=0,(COUNTIF(D271:AE271,"休日")),"")</f>
        <v>0</v>
      </c>
      <c r="AK270" s="481"/>
      <c r="AM270" s="133"/>
      <c r="AN270" s="126"/>
      <c r="AO270" s="126"/>
      <c r="AP270" s="133"/>
      <c r="AQ270" s="133"/>
      <c r="AR270" s="131"/>
      <c r="AS270" s="133"/>
      <c r="AT270" s="133"/>
      <c r="AU270" s="133"/>
      <c r="AV270" s="133"/>
      <c r="AW270" s="133"/>
      <c r="AX270" s="133"/>
      <c r="AY270" s="133"/>
      <c r="AZ270" s="133"/>
      <c r="BA270" s="133"/>
    </row>
    <row r="271" spans="1:53" ht="27.75" customHeight="1" x14ac:dyDescent="0.4">
      <c r="A271" s="435"/>
      <c r="B271" s="462"/>
      <c r="C271" s="170" t="s">
        <v>5</v>
      </c>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463" t="str">
        <f>IFERROR(AN271,"")</f>
        <v/>
      </c>
      <c r="AG271" s="460"/>
      <c r="AH271" s="475"/>
      <c r="AI271" s="459" t="str">
        <f>IFERROR(AO271,"")</f>
        <v/>
      </c>
      <c r="AJ271" s="460"/>
      <c r="AK271" s="482"/>
      <c r="AN271" s="207" t="e">
        <f>ROUND(AG270/AF270,3)</f>
        <v>#DIV/0!</v>
      </c>
      <c r="AO271" s="208" t="e">
        <f>ROUND(AJ270/AI270,3)</f>
        <v>#DIV/0!</v>
      </c>
      <c r="AR271" s="135"/>
    </row>
    <row r="272" spans="1:53" ht="27.75" customHeight="1" x14ac:dyDescent="0.4">
      <c r="A272" s="435"/>
      <c r="B272" s="461" t="str">
        <f>$B$32</f>
        <v>作業員D</v>
      </c>
      <c r="C272" s="132" t="s">
        <v>4</v>
      </c>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193">
        <f>IF(COUNT(D272:AE272)=0,+(COUNTIF(D272:AE272,"作業"))+(COUNTIF(D272:AE272,"休日")),"")</f>
        <v>0</v>
      </c>
      <c r="AG272" s="194">
        <f>IF(+COUNT(D272:AE272)=0,(COUNTIF(D272:AE272,"休日")),"")</f>
        <v>0</v>
      </c>
      <c r="AH272" s="464"/>
      <c r="AI272" s="203">
        <f>IF(COUNT(D273:AE273)=0,+(COUNTIF(D273:AE273,"作業"))+(COUNTIF(D273:AE273,"休日")),"")</f>
        <v>0</v>
      </c>
      <c r="AJ272" s="194">
        <f>IF(COUNT(D273:AE273)=0,(COUNTIF(D273:AE273,"休日")),"")</f>
        <v>0</v>
      </c>
      <c r="AK272" s="464"/>
      <c r="AM272" s="133"/>
      <c r="AN272" s="126"/>
      <c r="AO272" s="126"/>
      <c r="AP272" s="133"/>
      <c r="AQ272" s="133"/>
      <c r="AR272" s="131"/>
      <c r="AS272" s="133"/>
      <c r="AT272" s="133"/>
      <c r="AU272" s="133"/>
      <c r="AV272" s="133"/>
      <c r="AW272" s="133"/>
      <c r="AX272" s="133"/>
      <c r="AY272" s="133"/>
      <c r="AZ272" s="133"/>
      <c r="BA272" s="133"/>
    </row>
    <row r="273" spans="1:53" ht="27.75" customHeight="1" x14ac:dyDescent="0.4">
      <c r="A273" s="435"/>
      <c r="B273" s="462"/>
      <c r="C273" s="170" t="s">
        <v>5</v>
      </c>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463" t="str">
        <f>IFERROR(AN273,"")</f>
        <v/>
      </c>
      <c r="AG273" s="460"/>
      <c r="AH273" s="465"/>
      <c r="AI273" s="459" t="str">
        <f>IFERROR(AO273,"")</f>
        <v/>
      </c>
      <c r="AJ273" s="460"/>
      <c r="AK273" s="465"/>
      <c r="AN273" s="207" t="e">
        <f>ROUND(AG272/AF272,3)</f>
        <v>#DIV/0!</v>
      </c>
      <c r="AO273" s="208" t="e">
        <f>ROUND(AJ272/AI272,3)</f>
        <v>#DIV/0!</v>
      </c>
      <c r="AR273" s="135"/>
    </row>
    <row r="274" spans="1:53" ht="27.75" customHeight="1" x14ac:dyDescent="0.4">
      <c r="A274" s="435"/>
      <c r="B274" s="461" t="str">
        <f>$B$34</f>
        <v>作業員E</v>
      </c>
      <c r="C274" s="132" t="s">
        <v>4</v>
      </c>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193">
        <f>IF(COUNT(D274:AE274)=0,+(COUNTIF(D274:AE274,"作業"))+(COUNTIF(D274:AE274,"休日")),"")</f>
        <v>0</v>
      </c>
      <c r="AG274" s="194">
        <f>IF(+COUNT(D274:AE274)=0,(COUNTIF(D274:AE274,"休日")),"")</f>
        <v>0</v>
      </c>
      <c r="AH274" s="465"/>
      <c r="AI274" s="203">
        <f>IF(COUNT(D275:AE275)=0,+(COUNTIF(D275:AE275,"作業"))+(COUNTIF(D275:AE275,"休日")),"")</f>
        <v>0</v>
      </c>
      <c r="AJ274" s="194">
        <f>IF(COUNT(D275:AE275)=0,(COUNTIF(D275:AE275,"休日")),"")</f>
        <v>0</v>
      </c>
      <c r="AK274" s="465"/>
      <c r="AM274" s="133"/>
      <c r="AN274" s="126"/>
      <c r="AO274" s="126"/>
      <c r="AP274" s="133"/>
      <c r="AQ274" s="133"/>
      <c r="AR274" s="131"/>
      <c r="AS274" s="133"/>
      <c r="AT274" s="133"/>
      <c r="AU274" s="133"/>
      <c r="AV274" s="133"/>
      <c r="AW274" s="133"/>
      <c r="AX274" s="133"/>
      <c r="AY274" s="133"/>
      <c r="AZ274" s="133"/>
      <c r="BA274" s="133"/>
    </row>
    <row r="275" spans="1:53" ht="27.75" customHeight="1" x14ac:dyDescent="0.4">
      <c r="A275" s="435"/>
      <c r="B275" s="462"/>
      <c r="C275" s="170" t="s">
        <v>5</v>
      </c>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463" t="str">
        <f>IFERROR(AN275,"")</f>
        <v/>
      </c>
      <c r="AG275" s="460"/>
      <c r="AH275" s="465"/>
      <c r="AI275" s="459" t="str">
        <f>IFERROR(AO275,"")</f>
        <v/>
      </c>
      <c r="AJ275" s="460"/>
      <c r="AK275" s="465"/>
      <c r="AN275" s="207" t="e">
        <f>ROUND(AG274/AF274,3)</f>
        <v>#DIV/0!</v>
      </c>
      <c r="AO275" s="208" t="e">
        <f>ROUND(AJ274/AI274,3)</f>
        <v>#DIV/0!</v>
      </c>
      <c r="AR275" s="135"/>
    </row>
    <row r="276" spans="1:53" ht="27.75" customHeight="1" x14ac:dyDescent="0.4">
      <c r="A276" s="435"/>
      <c r="B276" s="461" t="str">
        <f>$B$36</f>
        <v>作業員F</v>
      </c>
      <c r="C276" s="132" t="s">
        <v>4</v>
      </c>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193">
        <f>IF(COUNT(D276:AE276)=0,+(COUNTIF(D276:AE276,"作業"))+(COUNTIF(D276:AE276,"休日")),"")</f>
        <v>0</v>
      </c>
      <c r="AG276" s="194">
        <f>IF(+COUNT(D276:AE276)=0,(COUNTIF(D276:AE276,"休日")),"")</f>
        <v>0</v>
      </c>
      <c r="AH276" s="465"/>
      <c r="AI276" s="203">
        <f>IF(COUNT(D277:AE277)=0,+(COUNTIF(D277:AE277,"作業"))+(COUNTIF(D277:AE277,"休日")),"")</f>
        <v>0</v>
      </c>
      <c r="AJ276" s="194">
        <f>IF(COUNT(D277:AE277)=0,(COUNTIF(D277:AE277,"休日")),"")</f>
        <v>0</v>
      </c>
      <c r="AK276" s="465"/>
      <c r="AM276" s="133"/>
      <c r="AN276" s="126"/>
      <c r="AO276" s="126"/>
      <c r="AR276" s="131"/>
    </row>
    <row r="277" spans="1:53" ht="27.75" customHeight="1" thickBot="1" x14ac:dyDescent="0.45">
      <c r="A277" s="436"/>
      <c r="B277" s="477"/>
      <c r="C277" s="134" t="s">
        <v>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478" t="str">
        <f>IFERROR(AN277,"")</f>
        <v/>
      </c>
      <c r="AG277" s="479"/>
      <c r="AH277" s="466"/>
      <c r="AI277" s="480" t="str">
        <f>IFERROR(AO277,"")</f>
        <v/>
      </c>
      <c r="AJ277" s="479"/>
      <c r="AK277" s="466"/>
      <c r="AN277" s="207" t="e">
        <f>ROUND(AG276/AF276,3)</f>
        <v>#DIV/0!</v>
      </c>
      <c r="AO277" s="208" t="e">
        <f>ROUND(AJ276/AI276,3)</f>
        <v>#DIV/0!</v>
      </c>
      <c r="AR277" s="135"/>
    </row>
    <row r="278" spans="1:53" ht="27.75" customHeight="1" thickBot="1" x14ac:dyDescent="0.45">
      <c r="A278" s="434" t="s">
        <v>78</v>
      </c>
      <c r="B278" s="437" t="s">
        <v>0</v>
      </c>
      <c r="C278" s="438"/>
      <c r="D278" s="29">
        <f>IFERROR(VLOOKUP(D393,DAY!$A$2:$E$3000,2,0),0)</f>
        <v>6</v>
      </c>
      <c r="E278" s="29">
        <f>IFERROR(VLOOKUP(E393,DAY!$A$2:$E$3000,2,0),0)</f>
        <v>6</v>
      </c>
      <c r="F278" s="29">
        <f>IFERROR(VLOOKUP(F393,DAY!$A$2:$E$3000,2,0),0)</f>
        <v>6</v>
      </c>
      <c r="G278" s="29">
        <f>IFERROR(VLOOKUP(G393,DAY!$A$2:$E$3000,2,0),0)</f>
        <v>6</v>
      </c>
      <c r="H278" s="29">
        <f>IFERROR(VLOOKUP(H393,DAY!$A$2:$E$3000,2,0),0)</f>
        <v>6</v>
      </c>
      <c r="I278" s="29">
        <f>IFERROR(VLOOKUP(I393,DAY!$A$2:$E$3000,2,0),0)</f>
        <v>6</v>
      </c>
      <c r="J278" s="29">
        <f>IFERROR(VLOOKUP(J393,DAY!$A$2:$E$3000,2,0),0)</f>
        <v>6</v>
      </c>
      <c r="K278" s="29">
        <f>IFERROR(VLOOKUP(K393,DAY!$A$2:$E$3000,2,0),0)</f>
        <v>6</v>
      </c>
      <c r="L278" s="29">
        <f>IFERROR(VLOOKUP(L393,DAY!$A$2:$E$3000,2,0),0)</f>
        <v>7</v>
      </c>
      <c r="M278" s="29">
        <f>IFERROR(VLOOKUP(M393,DAY!$A$2:$E$3000,2,0),0)</f>
        <v>7</v>
      </c>
      <c r="N278" s="29">
        <f>IFERROR(VLOOKUP(N393,DAY!$A$2:$E$3000,2,0),0)</f>
        <v>7</v>
      </c>
      <c r="O278" s="29">
        <f>IFERROR(VLOOKUP(O393,DAY!$A$2:$E$3000,2,0),0)</f>
        <v>7</v>
      </c>
      <c r="P278" s="29">
        <f>IFERROR(VLOOKUP(P393,DAY!$A$2:$E$3000,2,0),0)</f>
        <v>7</v>
      </c>
      <c r="Q278" s="29">
        <f>IFERROR(VLOOKUP(Q393,DAY!$A$2:$E$3000,2,0),0)</f>
        <v>7</v>
      </c>
      <c r="R278" s="29">
        <f>IFERROR(VLOOKUP(R393,DAY!$A$2:$E$3000,2,0),0)</f>
        <v>7</v>
      </c>
      <c r="S278" s="29">
        <f>IFERROR(VLOOKUP(S393,DAY!$A$2:$E$3000,2,0),0)</f>
        <v>7</v>
      </c>
      <c r="T278" s="29">
        <f>IFERROR(VLOOKUP(T393,DAY!$A$2:$E$3000,2,0),0)</f>
        <v>7</v>
      </c>
      <c r="U278" s="29">
        <f>IFERROR(VLOOKUP(U393,DAY!$A$2:$E$3000,2,0),0)</f>
        <v>7</v>
      </c>
      <c r="V278" s="29">
        <f>IFERROR(VLOOKUP(V393,DAY!$A$2:$E$3000,2,0),0)</f>
        <v>7</v>
      </c>
      <c r="W278" s="29">
        <f>IFERROR(VLOOKUP(W393,DAY!$A$2:$E$3000,2,0),0)</f>
        <v>7</v>
      </c>
      <c r="X278" s="29">
        <f>IFERROR(VLOOKUP(X393,DAY!$A$2:$E$3000,2,0),0)</f>
        <v>7</v>
      </c>
      <c r="Y278" s="29">
        <f>IFERROR(VLOOKUP(Y393,DAY!$A$2:$E$3000,2,0),0)</f>
        <v>7</v>
      </c>
      <c r="Z278" s="29">
        <f>IFERROR(VLOOKUP(Z393,DAY!$A$2:$E$3000,2,0),0)</f>
        <v>7</v>
      </c>
      <c r="AA278" s="29">
        <f>IFERROR(VLOOKUP(AA393,DAY!$A$2:$E$3000,2,0),0)</f>
        <v>7</v>
      </c>
      <c r="AB278" s="29">
        <f>IFERROR(VLOOKUP(AB393,DAY!$A$2:$E$3000,2,0),0)</f>
        <v>7</v>
      </c>
      <c r="AC278" s="29">
        <f>IFERROR(VLOOKUP(AC393,DAY!$A$2:$E$3000,2,0),0)</f>
        <v>7</v>
      </c>
      <c r="AD278" s="29">
        <f>IFERROR(VLOOKUP(AD393,DAY!$A$2:$E$3000,2,0),0)</f>
        <v>7</v>
      </c>
      <c r="AE278" s="29">
        <f>IFERROR(VLOOKUP(AE393,DAY!$A$2:$E$3000,2,0),0)</f>
        <v>7</v>
      </c>
      <c r="AF278" s="439" t="s">
        <v>11</v>
      </c>
      <c r="AG278" s="441" t="s">
        <v>12</v>
      </c>
      <c r="AH278" s="486" t="s">
        <v>123</v>
      </c>
      <c r="AI278" s="443" t="s">
        <v>11</v>
      </c>
      <c r="AJ278" s="441" t="s">
        <v>13</v>
      </c>
      <c r="AK278" s="486" t="s">
        <v>123</v>
      </c>
      <c r="AL278" s="133"/>
      <c r="AN278" s="126"/>
      <c r="AO278" s="126"/>
      <c r="AR278" s="136"/>
    </row>
    <row r="279" spans="1:53" ht="27.75" customHeight="1" x14ac:dyDescent="0.4">
      <c r="A279" s="435"/>
      <c r="B279" s="467" t="s">
        <v>1</v>
      </c>
      <c r="C279" s="468"/>
      <c r="D279" s="32">
        <f>IFERROR(VLOOKUP(D393,DAY!$A$2:$E$3000,3,0),0)</f>
        <v>23</v>
      </c>
      <c r="E279" s="32">
        <f>IFERROR(VLOOKUP(E393,DAY!$A$2:$E$3000,3,0),0)</f>
        <v>24</v>
      </c>
      <c r="F279" s="32">
        <f>IFERROR(VLOOKUP(F393,DAY!$A$2:$E$3000,3,0),0)</f>
        <v>25</v>
      </c>
      <c r="G279" s="32">
        <f>IFERROR(VLOOKUP(G393,DAY!$A$2:$E$3000,3,0),0)</f>
        <v>26</v>
      </c>
      <c r="H279" s="32">
        <f>IFERROR(VLOOKUP(H393,DAY!$A$2:$E$3000,3,0),0)</f>
        <v>27</v>
      </c>
      <c r="I279" s="32">
        <f>IFERROR(VLOOKUP(I393,DAY!$A$2:$E$3000,3,0),0)</f>
        <v>28</v>
      </c>
      <c r="J279" s="32">
        <f>IFERROR(VLOOKUP(J393,DAY!$A$2:$E$3000,3,0),0)</f>
        <v>29</v>
      </c>
      <c r="K279" s="32">
        <f>IFERROR(VLOOKUP(K393,DAY!$A$2:$E$3000,3,0),0)</f>
        <v>30</v>
      </c>
      <c r="L279" s="32">
        <f>IFERROR(VLOOKUP(L393,DAY!$A$2:$E$3000,3,0),0)</f>
        <v>1</v>
      </c>
      <c r="M279" s="32">
        <f>IFERROR(VLOOKUP(M393,DAY!$A$2:$E$3000,3,0),0)</f>
        <v>2</v>
      </c>
      <c r="N279" s="32">
        <f>IFERROR(VLOOKUP(N393,DAY!$A$2:$E$3000,3,0),0)</f>
        <v>3</v>
      </c>
      <c r="O279" s="32">
        <f>IFERROR(VLOOKUP(O393,DAY!$A$2:$E$3000,3,0),0)</f>
        <v>4</v>
      </c>
      <c r="P279" s="32">
        <f>IFERROR(VLOOKUP(P393,DAY!$A$2:$E$3000,3,0),0)</f>
        <v>5</v>
      </c>
      <c r="Q279" s="32">
        <f>IFERROR(VLOOKUP(Q393,DAY!$A$2:$E$3000,3,0),0)</f>
        <v>6</v>
      </c>
      <c r="R279" s="32">
        <f>IFERROR(VLOOKUP(R393,DAY!$A$2:$E$3000,3,0),0)</f>
        <v>7</v>
      </c>
      <c r="S279" s="32">
        <f>IFERROR(VLOOKUP(S393,DAY!$A$2:$E$3000,3,0),0)</f>
        <v>8</v>
      </c>
      <c r="T279" s="32">
        <f>IFERROR(VLOOKUP(T393,DAY!$A$2:$E$3000,3,0),0)</f>
        <v>9</v>
      </c>
      <c r="U279" s="32">
        <f>IFERROR(VLOOKUP(U393,DAY!$A$2:$E$3000,3,0),0)</f>
        <v>10</v>
      </c>
      <c r="V279" s="32">
        <f>IFERROR(VLOOKUP(V393,DAY!$A$2:$E$3000,3,0),0)</f>
        <v>11</v>
      </c>
      <c r="W279" s="32">
        <f>IFERROR(VLOOKUP(W393,DAY!$A$2:$E$3000,3,0),0)</f>
        <v>12</v>
      </c>
      <c r="X279" s="32">
        <f>IFERROR(VLOOKUP(X393,DAY!$A$2:$E$3000,3,0),0)</f>
        <v>13</v>
      </c>
      <c r="Y279" s="32">
        <f>IFERROR(VLOOKUP(Y393,DAY!$A$2:$E$3000,3,0),0)</f>
        <v>14</v>
      </c>
      <c r="Z279" s="32">
        <f>IFERROR(VLOOKUP(Z393,DAY!$A$2:$E$3000,3,0),0)</f>
        <v>15</v>
      </c>
      <c r="AA279" s="32">
        <f>IFERROR(VLOOKUP(AA393,DAY!$A$2:$E$3000,3,0),0)</f>
        <v>16</v>
      </c>
      <c r="AB279" s="32">
        <f>IFERROR(VLOOKUP(AB393,DAY!$A$2:$E$3000,3,0),0)</f>
        <v>17</v>
      </c>
      <c r="AC279" s="32">
        <f>IFERROR(VLOOKUP(AC393,DAY!$A$2:$E$3000,3,0),0)</f>
        <v>18</v>
      </c>
      <c r="AD279" s="32">
        <f>IFERROR(VLOOKUP(AD393,DAY!$A$2:$E$3000,3,0),0)</f>
        <v>19</v>
      </c>
      <c r="AE279" s="33">
        <f>IFERROR(VLOOKUP(AE393,DAY!$A$2:$E$3000,3,0),0)</f>
        <v>20</v>
      </c>
      <c r="AF279" s="440"/>
      <c r="AG279" s="442"/>
      <c r="AH279" s="487"/>
      <c r="AI279" s="444"/>
      <c r="AJ279" s="442"/>
      <c r="AK279" s="487"/>
      <c r="AN279" s="126"/>
      <c r="AO279" s="126"/>
      <c r="AR279" s="127"/>
    </row>
    <row r="280" spans="1:53" ht="27.75" customHeight="1" x14ac:dyDescent="0.4">
      <c r="A280" s="435"/>
      <c r="B280" s="469" t="s">
        <v>2</v>
      </c>
      <c r="C280" s="470"/>
      <c r="D280" s="35" t="str">
        <f>IFERROR(VLOOKUP(D393,DAY!$A$2:$E$3000,4,0),0)</f>
        <v>水</v>
      </c>
      <c r="E280" s="35" t="str">
        <f>IFERROR(VLOOKUP(E393,DAY!$A$2:$E$3000,4,0),0)</f>
        <v>木</v>
      </c>
      <c r="F280" s="35" t="str">
        <f>IFERROR(VLOOKUP(F393,DAY!$A$2:$E$3000,4,0),0)</f>
        <v>金</v>
      </c>
      <c r="G280" s="35" t="str">
        <f>IFERROR(VLOOKUP(G393,DAY!$A$2:$E$3000,4,0),0)</f>
        <v>土</v>
      </c>
      <c r="H280" s="35" t="str">
        <f>IFERROR(VLOOKUP(H393,DAY!$A$2:$E$3000,4,0),0)</f>
        <v>日</v>
      </c>
      <c r="I280" s="35" t="str">
        <f>IFERROR(VLOOKUP(I393,DAY!$A$2:$E$3000,4,0),0)</f>
        <v>月</v>
      </c>
      <c r="J280" s="35" t="str">
        <f>IFERROR(VLOOKUP(J393,DAY!$A$2:$E$3000,4,0),0)</f>
        <v>火</v>
      </c>
      <c r="K280" s="35" t="str">
        <f>IFERROR(VLOOKUP(K393,DAY!$A$2:$E$3000,4,0),0)</f>
        <v>水</v>
      </c>
      <c r="L280" s="35" t="str">
        <f>IFERROR(VLOOKUP(L393,DAY!$A$2:$E$3000,4,0),0)</f>
        <v>木</v>
      </c>
      <c r="M280" s="35" t="str">
        <f>IFERROR(VLOOKUP(M393,DAY!$A$2:$E$3000,4,0),0)</f>
        <v>金</v>
      </c>
      <c r="N280" s="35" t="str">
        <f>IFERROR(VLOOKUP(N393,DAY!$A$2:$E$3000,4,0),0)</f>
        <v>土</v>
      </c>
      <c r="O280" s="35" t="str">
        <f>IFERROR(VLOOKUP(O393,DAY!$A$2:$E$3000,4,0),0)</f>
        <v>日</v>
      </c>
      <c r="P280" s="35" t="str">
        <f>IFERROR(VLOOKUP(P393,DAY!$A$2:$E$3000,4,0),0)</f>
        <v>月</v>
      </c>
      <c r="Q280" s="35" t="str">
        <f>IFERROR(VLOOKUP(Q393,DAY!$A$2:$E$3000,4,0),0)</f>
        <v>火</v>
      </c>
      <c r="R280" s="35" t="str">
        <f>IFERROR(VLOOKUP(R393,DAY!$A$2:$E$3000,4,0),0)</f>
        <v>水</v>
      </c>
      <c r="S280" s="35" t="str">
        <f>IFERROR(VLOOKUP(S393,DAY!$A$2:$E$3000,4,0),0)</f>
        <v>木</v>
      </c>
      <c r="T280" s="35" t="str">
        <f>IFERROR(VLOOKUP(T393,DAY!$A$2:$E$3000,4,0),0)</f>
        <v>金</v>
      </c>
      <c r="U280" s="35" t="str">
        <f>IFERROR(VLOOKUP(U393,DAY!$A$2:$E$3000,4,0),0)</f>
        <v>土</v>
      </c>
      <c r="V280" s="35" t="str">
        <f>IFERROR(VLOOKUP(V393,DAY!$A$2:$E$3000,4,0),0)</f>
        <v>日</v>
      </c>
      <c r="W280" s="35" t="str">
        <f>IFERROR(VLOOKUP(W393,DAY!$A$2:$E$3000,4,0),0)</f>
        <v>月</v>
      </c>
      <c r="X280" s="35" t="str">
        <f>IFERROR(VLOOKUP(X393,DAY!$A$2:$E$3000,4,0),0)</f>
        <v>火</v>
      </c>
      <c r="Y280" s="35" t="str">
        <f>IFERROR(VLOOKUP(Y393,DAY!$A$2:$E$3000,4,0),0)</f>
        <v>水</v>
      </c>
      <c r="Z280" s="35" t="str">
        <f>IFERROR(VLOOKUP(Z393,DAY!$A$2:$E$3000,4,0),0)</f>
        <v>木</v>
      </c>
      <c r="AA280" s="35" t="str">
        <f>IFERROR(VLOOKUP(AA393,DAY!$A$2:$E$3000,4,0),0)</f>
        <v>金</v>
      </c>
      <c r="AB280" s="35" t="str">
        <f>IFERROR(VLOOKUP(AB393,DAY!$A$2:$E$3000,4,0),0)</f>
        <v>土</v>
      </c>
      <c r="AC280" s="35" t="str">
        <f>IFERROR(VLOOKUP(AC393,DAY!$A$2:$E$3000,4,0),0)</f>
        <v>日</v>
      </c>
      <c r="AD280" s="35" t="str">
        <f>IFERROR(VLOOKUP(AD393,DAY!$A$2:$E$3000,4,0),0)</f>
        <v>月</v>
      </c>
      <c r="AE280" s="35" t="str">
        <f>IFERROR(VLOOKUP(AE393,DAY!$A$2:$E$3000,4,0),0)</f>
        <v>火</v>
      </c>
      <c r="AF280" s="440"/>
      <c r="AG280" s="442"/>
      <c r="AH280" s="206" t="str">
        <f>IF($AF$6="",$AN$4,$AN$7)</f>
        <v/>
      </c>
      <c r="AI280" s="444"/>
      <c r="AJ280" s="442"/>
      <c r="AK280" s="205" t="str">
        <f>IF($AF$6="",$AN$4,$AN$7)</f>
        <v/>
      </c>
      <c r="AN280" s="126"/>
      <c r="AO280" s="126"/>
      <c r="AR280" s="130"/>
    </row>
    <row r="281" spans="1:53" ht="89.25" customHeight="1" x14ac:dyDescent="0.4">
      <c r="A281" s="435"/>
      <c r="B281" s="471" t="s">
        <v>3</v>
      </c>
      <c r="C281" s="472"/>
      <c r="D281" s="36" t="str">
        <f>IFERROR(VLOOKUP(D393,DAY!$A$2:$E$3000,5,0),0)</f>
        <v/>
      </c>
      <c r="E281" s="36" t="str">
        <f>IFERROR(VLOOKUP(E393,DAY!$A$2:$E$3000,5,0),0)</f>
        <v/>
      </c>
      <c r="F281" s="36" t="str">
        <f>IFERROR(VLOOKUP(F393,DAY!$A$2:$E$3000,5,0),0)</f>
        <v/>
      </c>
      <c r="G281" s="36" t="str">
        <f>IFERROR(VLOOKUP(G393,DAY!$A$2:$E$3000,5,0),0)</f>
        <v/>
      </c>
      <c r="H281" s="36" t="str">
        <f>IFERROR(VLOOKUP(H393,DAY!$A$2:$E$3000,5,0),0)</f>
        <v/>
      </c>
      <c r="I281" s="36" t="str">
        <f>IFERROR(VLOOKUP(I393,DAY!$A$2:$E$3000,5,0),0)</f>
        <v/>
      </c>
      <c r="J281" s="36" t="str">
        <f>IFERROR(VLOOKUP(J393,DAY!$A$2:$E$3000,5,0),0)</f>
        <v/>
      </c>
      <c r="K281" s="36" t="str">
        <f>IFERROR(VLOOKUP(K393,DAY!$A$2:$E$3000,5,0),0)</f>
        <v/>
      </c>
      <c r="L281" s="36" t="str">
        <f>IFERROR(VLOOKUP(L393,DAY!$A$2:$E$3000,5,0),0)</f>
        <v/>
      </c>
      <c r="M281" s="36" t="str">
        <f>IFERROR(VLOOKUP(M393,DAY!$A$2:$E$3000,5,0),0)</f>
        <v/>
      </c>
      <c r="N281" s="36" t="str">
        <f>IFERROR(VLOOKUP(N393,DAY!$A$2:$E$3000,5,0),0)</f>
        <v/>
      </c>
      <c r="O281" s="36" t="str">
        <f>IFERROR(VLOOKUP(O393,DAY!$A$2:$E$3000,5,0),0)</f>
        <v/>
      </c>
      <c r="P281" s="36" t="str">
        <f>IFERROR(VLOOKUP(P393,DAY!$A$2:$E$3000,5,0),0)</f>
        <v/>
      </c>
      <c r="Q281" s="36" t="str">
        <f>IFERROR(VLOOKUP(Q393,DAY!$A$2:$E$3000,5,0),0)</f>
        <v/>
      </c>
      <c r="R281" s="36" t="str">
        <f>IFERROR(VLOOKUP(R393,DAY!$A$2:$E$3000,5,0),0)</f>
        <v/>
      </c>
      <c r="S281" s="36" t="str">
        <f>IFERROR(VLOOKUP(S393,DAY!$A$2:$E$3000,5,0),0)</f>
        <v/>
      </c>
      <c r="T281" s="36" t="str">
        <f>IFERROR(VLOOKUP(T393,DAY!$A$2:$E$3000,5,0),0)</f>
        <v/>
      </c>
      <c r="U281" s="36" t="str">
        <f>IFERROR(VLOOKUP(U393,DAY!$A$2:$E$3000,5,0),0)</f>
        <v/>
      </c>
      <c r="V281" s="36" t="str">
        <f>IFERROR(VLOOKUP(V393,DAY!$A$2:$E$3000,5,0),0)</f>
        <v/>
      </c>
      <c r="W281" s="36" t="str">
        <f>IFERROR(VLOOKUP(W393,DAY!$A$2:$E$3000,5,0),0)</f>
        <v/>
      </c>
      <c r="X281" s="36" t="str">
        <f>IFERROR(VLOOKUP(X393,DAY!$A$2:$E$3000,5,0),0)</f>
        <v/>
      </c>
      <c r="Y281" s="36" t="str">
        <f>IFERROR(VLOOKUP(Y393,DAY!$A$2:$E$3000,5,0),0)</f>
        <v/>
      </c>
      <c r="Z281" s="36" t="str">
        <f>IFERROR(VLOOKUP(Z393,DAY!$A$2:$E$3000,5,0),0)</f>
        <v/>
      </c>
      <c r="AA281" s="36" t="str">
        <f>IFERROR(VLOOKUP(AA393,DAY!$A$2:$E$3000,5,0),0)</f>
        <v/>
      </c>
      <c r="AB281" s="36" t="str">
        <f>IFERROR(VLOOKUP(AB393,DAY!$A$2:$E$3000,5,0),0)</f>
        <v/>
      </c>
      <c r="AC281" s="36" t="str">
        <f>IFERROR(VLOOKUP(AC393,DAY!$A$2:$E$3000,5,0),0)</f>
        <v/>
      </c>
      <c r="AD281" s="36" t="str">
        <f>IFERROR(VLOOKUP(AD393,DAY!$A$2:$E$3000,5,0),0)</f>
        <v>海の日</v>
      </c>
      <c r="AE281" s="36" t="str">
        <f>IFERROR(VLOOKUP(AE393,DAY!$A$2:$E$3000,5,0),0)</f>
        <v/>
      </c>
      <c r="AF281" s="440"/>
      <c r="AG281" s="442"/>
      <c r="AH281" s="197" t="s">
        <v>124</v>
      </c>
      <c r="AI281" s="444"/>
      <c r="AJ281" s="442"/>
      <c r="AK281" s="197" t="s">
        <v>124</v>
      </c>
      <c r="AN281" s="126"/>
      <c r="AO281" s="137"/>
      <c r="AR281" s="130"/>
    </row>
    <row r="282" spans="1:53" ht="27.75" customHeight="1" x14ac:dyDescent="0.4">
      <c r="A282" s="435"/>
      <c r="B282" s="461" t="str">
        <f>$B$26</f>
        <v>作業員A</v>
      </c>
      <c r="C282" s="132" t="s">
        <v>4</v>
      </c>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193">
        <f>IF(COUNT(D282:AE282)=0,+(COUNTIF(D282:AE282,"作業"))+(COUNTIF(D282:AE282,"休日")),"")</f>
        <v>0</v>
      </c>
      <c r="AG282" s="194">
        <f>IF(+COUNT(D282:AE282)=0,(COUNTIF(D282:AE282,"休日")),"")</f>
        <v>0</v>
      </c>
      <c r="AH282" s="473" t="str">
        <f>IFERROR(ROUND(AVERAGE(AF283,AF285,AF287,AF289,AF291,AF293),3),"")</f>
        <v/>
      </c>
      <c r="AI282" s="203">
        <f>IF(COUNT(D283:AE283)=0,+(COUNTIF(D283:AE283,"作業"))+(COUNTIF(D283:AE283,"休日")),"")</f>
        <v>0</v>
      </c>
      <c r="AJ282" s="194">
        <f>IF(COUNT(D283:AE283)=0,(COUNTIF(D283:AE283,"休日")),"")</f>
        <v>0</v>
      </c>
      <c r="AK282" s="473" t="str">
        <f>IFERROR(ROUND(AVERAGE(AI283,AI285,AI287,AI289,AI291,AI293),3),"")</f>
        <v/>
      </c>
      <c r="AM282" s="133"/>
      <c r="AN282" s="126"/>
      <c r="AO282" s="126"/>
      <c r="AP282" s="133"/>
      <c r="AQ282" s="133"/>
      <c r="AR282" s="131"/>
      <c r="AS282" s="133"/>
      <c r="AT282" s="133"/>
      <c r="AU282" s="133"/>
      <c r="AV282" s="133"/>
      <c r="AW282" s="133"/>
      <c r="AX282" s="133"/>
      <c r="AY282" s="133"/>
      <c r="AZ282" s="133"/>
      <c r="BA282" s="133"/>
    </row>
    <row r="283" spans="1:53" ht="27.75" customHeight="1" x14ac:dyDescent="0.4">
      <c r="A283" s="435"/>
      <c r="B283" s="462"/>
      <c r="C283" s="170" t="s">
        <v>5</v>
      </c>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463" t="str">
        <f>IFERROR(AN283,"")</f>
        <v/>
      </c>
      <c r="AG283" s="460"/>
      <c r="AH283" s="474"/>
      <c r="AI283" s="459" t="str">
        <f>IFERROR(AO283,"")</f>
        <v/>
      </c>
      <c r="AJ283" s="460"/>
      <c r="AK283" s="481"/>
      <c r="AN283" s="207" t="e">
        <f>ROUND(AG282/AF282,3)</f>
        <v>#DIV/0!</v>
      </c>
      <c r="AO283" s="208" t="e">
        <f>ROUND(AJ282/AI282,3)</f>
        <v>#DIV/0!</v>
      </c>
      <c r="AR283" s="135"/>
    </row>
    <row r="284" spans="1:53" ht="27.75" customHeight="1" x14ac:dyDescent="0.4">
      <c r="A284" s="435"/>
      <c r="B284" s="461" t="str">
        <f>$B$28</f>
        <v>作業員B</v>
      </c>
      <c r="C284" s="132" t="s">
        <v>4</v>
      </c>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193">
        <f>IF(COUNT(D284:AE284)=0,+(COUNTIF(D284:AE284,"作業"))+(COUNTIF(D284:AE284,"休日")),"")</f>
        <v>0</v>
      </c>
      <c r="AG284" s="194">
        <f>IF(+COUNT(D284:AE284)=0,(COUNTIF(D284:AE284,"休日")),"")</f>
        <v>0</v>
      </c>
      <c r="AH284" s="474"/>
      <c r="AI284" s="203">
        <f>IF(COUNT(D285:AE285)=0,+(COUNTIF(D285:AE285,"作業"))+(COUNTIF(D285:AE285,"休日")),"")</f>
        <v>0</v>
      </c>
      <c r="AJ284" s="194">
        <f>IF(COUNT(D285:AE285)=0,(COUNTIF(D285:AE285,"休日")),"")</f>
        <v>0</v>
      </c>
      <c r="AK284" s="481"/>
      <c r="AM284" s="133"/>
      <c r="AN284" s="126"/>
      <c r="AO284" s="126"/>
      <c r="AP284" s="133"/>
      <c r="AQ284" s="133"/>
      <c r="AR284" s="131"/>
      <c r="AS284" s="133"/>
      <c r="AT284" s="133"/>
      <c r="AU284" s="133"/>
      <c r="AV284" s="133"/>
      <c r="AW284" s="133"/>
      <c r="AX284" s="133"/>
      <c r="AY284" s="133"/>
      <c r="AZ284" s="133"/>
      <c r="BA284" s="133"/>
    </row>
    <row r="285" spans="1:53" ht="27.75" customHeight="1" x14ac:dyDescent="0.4">
      <c r="A285" s="435"/>
      <c r="B285" s="462"/>
      <c r="C285" s="170" t="s">
        <v>5</v>
      </c>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463" t="str">
        <f>IFERROR(AN285,"")</f>
        <v/>
      </c>
      <c r="AG285" s="460"/>
      <c r="AH285" s="474"/>
      <c r="AI285" s="459" t="str">
        <f>IFERROR(AO285,"")</f>
        <v/>
      </c>
      <c r="AJ285" s="460"/>
      <c r="AK285" s="481"/>
      <c r="AN285" s="207" t="e">
        <f>ROUND(AG284/AF284,3)</f>
        <v>#DIV/0!</v>
      </c>
      <c r="AO285" s="208" t="e">
        <f>ROUND(AJ284/AI284,3)</f>
        <v>#DIV/0!</v>
      </c>
      <c r="AR285" s="135"/>
    </row>
    <row r="286" spans="1:53" ht="27.75" customHeight="1" x14ac:dyDescent="0.4">
      <c r="A286" s="435"/>
      <c r="B286" s="461" t="str">
        <f>$B$30</f>
        <v>作業員C</v>
      </c>
      <c r="C286" s="132" t="s">
        <v>4</v>
      </c>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193">
        <f>IF(COUNT(D286:AE286)=0,+(COUNTIF(D286:AE286,"作業"))+(COUNTIF(D286:AE286,"休日")),"")</f>
        <v>0</v>
      </c>
      <c r="AG286" s="194">
        <f>IF(+COUNT(D286:AE286)=0,(COUNTIF(D286:AE286,"休日")),"")</f>
        <v>0</v>
      </c>
      <c r="AH286" s="474"/>
      <c r="AI286" s="203">
        <f>IF(COUNT(D287:AE287)=0,+(COUNTIF(D287:AE287,"作業"))+(COUNTIF(D287:AE287,"休日")),"")</f>
        <v>0</v>
      </c>
      <c r="AJ286" s="194">
        <f>IF(COUNT(D287:AE287)=0,(COUNTIF(D287:AE287,"休日")),"")</f>
        <v>0</v>
      </c>
      <c r="AK286" s="481"/>
      <c r="AM286" s="133"/>
      <c r="AN286" s="126"/>
      <c r="AO286" s="126"/>
      <c r="AP286" s="133"/>
      <c r="AQ286" s="133"/>
      <c r="AR286" s="131"/>
      <c r="AS286" s="133"/>
      <c r="AT286" s="133"/>
      <c r="AU286" s="133"/>
      <c r="AV286" s="133"/>
      <c r="AW286" s="133"/>
      <c r="AX286" s="133"/>
      <c r="AY286" s="133"/>
      <c r="AZ286" s="133"/>
      <c r="BA286" s="133"/>
    </row>
    <row r="287" spans="1:53" ht="27.75" customHeight="1" x14ac:dyDescent="0.4">
      <c r="A287" s="435"/>
      <c r="B287" s="462"/>
      <c r="C287" s="170" t="s">
        <v>5</v>
      </c>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463" t="str">
        <f>IFERROR(AN287,"")</f>
        <v/>
      </c>
      <c r="AG287" s="460"/>
      <c r="AH287" s="475"/>
      <c r="AI287" s="459" t="str">
        <f>IFERROR(AO287,"")</f>
        <v/>
      </c>
      <c r="AJ287" s="460"/>
      <c r="AK287" s="482"/>
      <c r="AN287" s="207" t="e">
        <f>ROUND(AG286/AF286,3)</f>
        <v>#DIV/0!</v>
      </c>
      <c r="AO287" s="208" t="e">
        <f>ROUND(AJ286/AI286,3)</f>
        <v>#DIV/0!</v>
      </c>
      <c r="AR287" s="135"/>
    </row>
    <row r="288" spans="1:53" ht="27.75" customHeight="1" x14ac:dyDescent="0.4">
      <c r="A288" s="435"/>
      <c r="B288" s="461" t="str">
        <f>$B$32</f>
        <v>作業員D</v>
      </c>
      <c r="C288" s="132" t="s">
        <v>4</v>
      </c>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193">
        <f>IF(COUNT(D288:AE288)=0,+(COUNTIF(D288:AE288,"作業"))+(COUNTIF(D288:AE288,"休日")),"")</f>
        <v>0</v>
      </c>
      <c r="AG288" s="194">
        <f>IF(+COUNT(D288:AE288)=0,(COUNTIF(D288:AE288,"休日")),"")</f>
        <v>0</v>
      </c>
      <c r="AH288" s="464"/>
      <c r="AI288" s="203">
        <f>IF(COUNT(D289:AE289)=0,+(COUNTIF(D289:AE289,"作業"))+(COUNTIF(D289:AE289,"休日")),"")</f>
        <v>0</v>
      </c>
      <c r="AJ288" s="194">
        <f>IF(COUNT(D289:AE289)=0,(COUNTIF(D289:AE289,"休日")),"")</f>
        <v>0</v>
      </c>
      <c r="AK288" s="464"/>
      <c r="AM288" s="133"/>
      <c r="AN288" s="126"/>
      <c r="AO288" s="126"/>
      <c r="AP288" s="133"/>
      <c r="AQ288" s="133"/>
      <c r="AR288" s="131"/>
      <c r="AS288" s="133"/>
      <c r="AT288" s="133"/>
      <c r="AU288" s="133"/>
      <c r="AV288" s="133"/>
      <c r="AW288" s="133"/>
      <c r="AX288" s="133"/>
      <c r="AY288" s="133"/>
      <c r="AZ288" s="133"/>
      <c r="BA288" s="133"/>
    </row>
    <row r="289" spans="1:53" ht="27.75" customHeight="1" x14ac:dyDescent="0.4">
      <c r="A289" s="435"/>
      <c r="B289" s="462"/>
      <c r="C289" s="170" t="s">
        <v>5</v>
      </c>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463" t="str">
        <f>IFERROR(AN289,"")</f>
        <v/>
      </c>
      <c r="AG289" s="460"/>
      <c r="AH289" s="465"/>
      <c r="AI289" s="459" t="str">
        <f>IFERROR(AO289,"")</f>
        <v/>
      </c>
      <c r="AJ289" s="460"/>
      <c r="AK289" s="465"/>
      <c r="AN289" s="207" t="e">
        <f>ROUND(AG288/AF288,3)</f>
        <v>#DIV/0!</v>
      </c>
      <c r="AO289" s="208" t="e">
        <f>ROUND(AJ288/AI288,3)</f>
        <v>#DIV/0!</v>
      </c>
      <c r="AR289" s="135"/>
    </row>
    <row r="290" spans="1:53" ht="27.75" customHeight="1" x14ac:dyDescent="0.4">
      <c r="A290" s="435"/>
      <c r="B290" s="461" t="str">
        <f>$B$34</f>
        <v>作業員E</v>
      </c>
      <c r="C290" s="132" t="s">
        <v>4</v>
      </c>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193">
        <f>IF(COUNT(D290:AE290)=0,+(COUNTIF(D290:AE290,"作業"))+(COUNTIF(D290:AE290,"休日")),"")</f>
        <v>0</v>
      </c>
      <c r="AG290" s="194">
        <f>IF(+COUNT(D290:AE290)=0,(COUNTIF(D290:AE290,"休日")),"")</f>
        <v>0</v>
      </c>
      <c r="AH290" s="465"/>
      <c r="AI290" s="203">
        <f>IF(COUNT(D291:AE291)=0,+(COUNTIF(D291:AE291,"作業"))+(COUNTIF(D291:AE291,"休日")),"")</f>
        <v>0</v>
      </c>
      <c r="AJ290" s="194">
        <f>IF(COUNT(D291:AE291)=0,(COUNTIF(D291:AE291,"休日")),"")</f>
        <v>0</v>
      </c>
      <c r="AK290" s="465"/>
      <c r="AM290" s="133"/>
      <c r="AN290" s="126"/>
      <c r="AO290" s="126"/>
      <c r="AP290" s="133"/>
      <c r="AQ290" s="133"/>
      <c r="AR290" s="131"/>
      <c r="AS290" s="133"/>
      <c r="AT290" s="133"/>
      <c r="AU290" s="133"/>
      <c r="AV290" s="133"/>
      <c r="AW290" s="133"/>
      <c r="AX290" s="133"/>
      <c r="AY290" s="133"/>
      <c r="AZ290" s="133"/>
      <c r="BA290" s="133"/>
    </row>
    <row r="291" spans="1:53" ht="27.75" customHeight="1" x14ac:dyDescent="0.4">
      <c r="A291" s="435"/>
      <c r="B291" s="462"/>
      <c r="C291" s="170" t="s">
        <v>5</v>
      </c>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463" t="str">
        <f>IFERROR(AN291,"")</f>
        <v/>
      </c>
      <c r="AG291" s="460"/>
      <c r="AH291" s="465"/>
      <c r="AI291" s="459" t="str">
        <f>IFERROR(AO291,"")</f>
        <v/>
      </c>
      <c r="AJ291" s="460"/>
      <c r="AK291" s="465"/>
      <c r="AN291" s="207" t="e">
        <f>ROUND(AG290/AF290,3)</f>
        <v>#DIV/0!</v>
      </c>
      <c r="AO291" s="208" t="e">
        <f>ROUND(AJ290/AI290,3)</f>
        <v>#DIV/0!</v>
      </c>
      <c r="AR291" s="135"/>
    </row>
    <row r="292" spans="1:53" ht="27.75" customHeight="1" x14ac:dyDescent="0.4">
      <c r="A292" s="435"/>
      <c r="B292" s="461" t="str">
        <f>$B$36</f>
        <v>作業員F</v>
      </c>
      <c r="C292" s="132" t="s">
        <v>4</v>
      </c>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193">
        <f>IF(COUNT(D292:AE292)=0,+(COUNTIF(D292:AE292,"作業"))+(COUNTIF(D292:AE292,"休日")),"")</f>
        <v>0</v>
      </c>
      <c r="AG292" s="194">
        <f>IF(+COUNT(D292:AE292)=0,(COUNTIF(D292:AE292,"休日")),"")</f>
        <v>0</v>
      </c>
      <c r="AH292" s="465"/>
      <c r="AI292" s="203">
        <f>IF(COUNT(D293:AE293)=0,+(COUNTIF(D293:AE293,"作業"))+(COUNTIF(D293:AE293,"休日")),"")</f>
        <v>0</v>
      </c>
      <c r="AJ292" s="194">
        <f>IF(COUNT(D293:AE293)=0,(COUNTIF(D293:AE293,"休日")),"")</f>
        <v>0</v>
      </c>
      <c r="AK292" s="465"/>
      <c r="AM292" s="133"/>
      <c r="AN292" s="126"/>
      <c r="AO292" s="126"/>
      <c r="AR292" s="131"/>
    </row>
    <row r="293" spans="1:53" ht="27.75" customHeight="1" thickBot="1" x14ac:dyDescent="0.45">
      <c r="A293" s="436"/>
      <c r="B293" s="462"/>
      <c r="C293" s="134" t="s">
        <v>5</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478" t="str">
        <f>IFERROR(AN293,"")</f>
        <v/>
      </c>
      <c r="AG293" s="479"/>
      <c r="AH293" s="466"/>
      <c r="AI293" s="480" t="str">
        <f>IFERROR(AO293,"")</f>
        <v/>
      </c>
      <c r="AJ293" s="479"/>
      <c r="AK293" s="466"/>
      <c r="AN293" s="207" t="e">
        <f>ROUND(AG292/AF292,3)</f>
        <v>#DIV/0!</v>
      </c>
      <c r="AO293" s="208" t="e">
        <f>ROUND(AJ292/AI292,3)</f>
        <v>#DIV/0!</v>
      </c>
      <c r="AR293" s="135"/>
    </row>
    <row r="294" spans="1:53" ht="27.75" customHeight="1" thickBot="1" x14ac:dyDescent="0.45">
      <c r="A294" s="434" t="s">
        <v>79</v>
      </c>
      <c r="B294" s="437" t="s">
        <v>0</v>
      </c>
      <c r="C294" s="438"/>
      <c r="D294" s="29">
        <f>IFERROR(VLOOKUP(D394,DAY!$A$2:$E$3000,2,0),0)</f>
        <v>7</v>
      </c>
      <c r="E294" s="29">
        <f>IFERROR(VLOOKUP(E394,DAY!$A$2:$E$3000,2,0),0)</f>
        <v>7</v>
      </c>
      <c r="F294" s="29">
        <f>IFERROR(VLOOKUP(F394,DAY!$A$2:$E$3000,2,0),0)</f>
        <v>7</v>
      </c>
      <c r="G294" s="29">
        <f>IFERROR(VLOOKUP(G394,DAY!$A$2:$E$3000,2,0),0)</f>
        <v>7</v>
      </c>
      <c r="H294" s="29">
        <f>IFERROR(VLOOKUP(H394,DAY!$A$2:$E$3000,2,0),0)</f>
        <v>7</v>
      </c>
      <c r="I294" s="29">
        <f>IFERROR(VLOOKUP(I394,DAY!$A$2:$E$3000,2,0),0)</f>
        <v>7</v>
      </c>
      <c r="J294" s="29">
        <f>IFERROR(VLOOKUP(J394,DAY!$A$2:$E$3000,2,0),0)</f>
        <v>7</v>
      </c>
      <c r="K294" s="29">
        <f>IFERROR(VLOOKUP(K394,DAY!$A$2:$E$3000,2,0),0)</f>
        <v>7</v>
      </c>
      <c r="L294" s="29">
        <f>IFERROR(VLOOKUP(L394,DAY!$A$2:$E$3000,2,0),0)</f>
        <v>7</v>
      </c>
      <c r="M294" s="29">
        <f>IFERROR(VLOOKUP(M394,DAY!$A$2:$E$3000,2,0),0)</f>
        <v>7</v>
      </c>
      <c r="N294" s="29">
        <f>IFERROR(VLOOKUP(N394,DAY!$A$2:$E$3000,2,0),0)</f>
        <v>7</v>
      </c>
      <c r="O294" s="29">
        <f>IFERROR(VLOOKUP(O394,DAY!$A$2:$E$3000,2,0),0)</f>
        <v>8</v>
      </c>
      <c r="P294" s="29">
        <f>IFERROR(VLOOKUP(P394,DAY!$A$2:$E$3000,2,0),0)</f>
        <v>8</v>
      </c>
      <c r="Q294" s="29">
        <f>IFERROR(VLOOKUP(Q394,DAY!$A$2:$E$3000,2,0),0)</f>
        <v>8</v>
      </c>
      <c r="R294" s="29">
        <f>IFERROR(VLOOKUP(R394,DAY!$A$2:$E$3000,2,0),0)</f>
        <v>8</v>
      </c>
      <c r="S294" s="29">
        <f>IFERROR(VLOOKUP(S394,DAY!$A$2:$E$3000,2,0),0)</f>
        <v>8</v>
      </c>
      <c r="T294" s="29">
        <f>IFERROR(VLOOKUP(T394,DAY!$A$2:$E$3000,2,0),0)</f>
        <v>8</v>
      </c>
      <c r="U294" s="29">
        <f>IFERROR(VLOOKUP(U394,DAY!$A$2:$E$3000,2,0),0)</f>
        <v>8</v>
      </c>
      <c r="V294" s="29">
        <f>IFERROR(VLOOKUP(V394,DAY!$A$2:$E$3000,2,0),0)</f>
        <v>8</v>
      </c>
      <c r="W294" s="29">
        <f>IFERROR(VLOOKUP(W394,DAY!$A$2:$E$3000,2,0),0)</f>
        <v>8</v>
      </c>
      <c r="X294" s="29">
        <f>IFERROR(VLOOKUP(X394,DAY!$A$2:$E$3000,2,0),0)</f>
        <v>8</v>
      </c>
      <c r="Y294" s="29">
        <f>IFERROR(VLOOKUP(Y394,DAY!$A$2:$E$3000,2,0),0)</f>
        <v>8</v>
      </c>
      <c r="Z294" s="29">
        <f>IFERROR(VLOOKUP(Z394,DAY!$A$2:$E$3000,2,0),0)</f>
        <v>8</v>
      </c>
      <c r="AA294" s="29">
        <f>IFERROR(VLOOKUP(AA394,DAY!$A$2:$E$3000,2,0),0)</f>
        <v>8</v>
      </c>
      <c r="AB294" s="29">
        <f>IFERROR(VLOOKUP(AB394,DAY!$A$2:$E$3000,2,0),0)</f>
        <v>8</v>
      </c>
      <c r="AC294" s="29">
        <f>IFERROR(VLOOKUP(AC394,DAY!$A$2:$E$3000,2,0),0)</f>
        <v>8</v>
      </c>
      <c r="AD294" s="29">
        <f>IFERROR(VLOOKUP(AD394,DAY!$A$2:$E$3000,2,0),0)</f>
        <v>8</v>
      </c>
      <c r="AE294" s="29">
        <f>IFERROR(VLOOKUP(AE394,DAY!$A$2:$E$3000,2,0),0)</f>
        <v>8</v>
      </c>
      <c r="AF294" s="439" t="s">
        <v>11</v>
      </c>
      <c r="AG294" s="441" t="s">
        <v>12</v>
      </c>
      <c r="AH294" s="486" t="s">
        <v>123</v>
      </c>
      <c r="AI294" s="443" t="s">
        <v>11</v>
      </c>
      <c r="AJ294" s="441" t="s">
        <v>13</v>
      </c>
      <c r="AK294" s="486" t="s">
        <v>123</v>
      </c>
      <c r="AL294" s="133"/>
      <c r="AN294" s="126"/>
      <c r="AO294" s="126"/>
      <c r="AR294" s="136"/>
    </row>
    <row r="295" spans="1:53" ht="27.75" customHeight="1" x14ac:dyDescent="0.4">
      <c r="A295" s="435"/>
      <c r="B295" s="467" t="s">
        <v>1</v>
      </c>
      <c r="C295" s="468"/>
      <c r="D295" s="32">
        <f>IFERROR(VLOOKUP(D394,DAY!$A$2:$E$3000,3,0),0)</f>
        <v>21</v>
      </c>
      <c r="E295" s="32">
        <f>IFERROR(VLOOKUP(E394,DAY!$A$2:$E$3000,3,0),0)</f>
        <v>22</v>
      </c>
      <c r="F295" s="32">
        <f>IFERROR(VLOOKUP(F394,DAY!$A$2:$E$3000,3,0),0)</f>
        <v>23</v>
      </c>
      <c r="G295" s="32">
        <f>IFERROR(VLOOKUP(G394,DAY!$A$2:$E$3000,3,0),0)</f>
        <v>24</v>
      </c>
      <c r="H295" s="32">
        <f>IFERROR(VLOOKUP(H394,DAY!$A$2:$E$3000,3,0),0)</f>
        <v>25</v>
      </c>
      <c r="I295" s="32">
        <f>IFERROR(VLOOKUP(I394,DAY!$A$2:$E$3000,3,0),0)</f>
        <v>26</v>
      </c>
      <c r="J295" s="32">
        <f>IFERROR(VLOOKUP(J394,DAY!$A$2:$E$3000,3,0),0)</f>
        <v>27</v>
      </c>
      <c r="K295" s="32">
        <f>IFERROR(VLOOKUP(K394,DAY!$A$2:$E$3000,3,0),0)</f>
        <v>28</v>
      </c>
      <c r="L295" s="32">
        <f>IFERROR(VLOOKUP(L394,DAY!$A$2:$E$3000,3,0),0)</f>
        <v>29</v>
      </c>
      <c r="M295" s="32">
        <f>IFERROR(VLOOKUP(M394,DAY!$A$2:$E$3000,3,0),0)</f>
        <v>30</v>
      </c>
      <c r="N295" s="32">
        <f>IFERROR(VLOOKUP(N394,DAY!$A$2:$E$3000,3,0),0)</f>
        <v>31</v>
      </c>
      <c r="O295" s="32">
        <f>IFERROR(VLOOKUP(O394,DAY!$A$2:$E$3000,3,0),0)</f>
        <v>1</v>
      </c>
      <c r="P295" s="32">
        <f>IFERROR(VLOOKUP(P394,DAY!$A$2:$E$3000,3,0),0)</f>
        <v>2</v>
      </c>
      <c r="Q295" s="32">
        <f>IFERROR(VLOOKUP(Q394,DAY!$A$2:$E$3000,3,0),0)</f>
        <v>3</v>
      </c>
      <c r="R295" s="32">
        <f>IFERROR(VLOOKUP(R394,DAY!$A$2:$E$3000,3,0),0)</f>
        <v>4</v>
      </c>
      <c r="S295" s="32">
        <f>IFERROR(VLOOKUP(S394,DAY!$A$2:$E$3000,3,0),0)</f>
        <v>5</v>
      </c>
      <c r="T295" s="32">
        <f>IFERROR(VLOOKUP(T394,DAY!$A$2:$E$3000,3,0),0)</f>
        <v>6</v>
      </c>
      <c r="U295" s="32">
        <f>IFERROR(VLOOKUP(U394,DAY!$A$2:$E$3000,3,0),0)</f>
        <v>7</v>
      </c>
      <c r="V295" s="32">
        <f>IFERROR(VLOOKUP(V394,DAY!$A$2:$E$3000,3,0),0)</f>
        <v>8</v>
      </c>
      <c r="W295" s="32">
        <f>IFERROR(VLOOKUP(W394,DAY!$A$2:$E$3000,3,0),0)</f>
        <v>9</v>
      </c>
      <c r="X295" s="32">
        <f>IFERROR(VLOOKUP(X394,DAY!$A$2:$E$3000,3,0),0)</f>
        <v>10</v>
      </c>
      <c r="Y295" s="32">
        <f>IFERROR(VLOOKUP(Y394,DAY!$A$2:$E$3000,3,0),0)</f>
        <v>11</v>
      </c>
      <c r="Z295" s="32">
        <f>IFERROR(VLOOKUP(Z394,DAY!$A$2:$E$3000,3,0),0)</f>
        <v>12</v>
      </c>
      <c r="AA295" s="32">
        <f>IFERROR(VLOOKUP(AA394,DAY!$A$2:$E$3000,3,0),0)</f>
        <v>13</v>
      </c>
      <c r="AB295" s="32">
        <f>IFERROR(VLOOKUP(AB394,DAY!$A$2:$E$3000,3,0),0)</f>
        <v>14</v>
      </c>
      <c r="AC295" s="32">
        <f>IFERROR(VLOOKUP(AC394,DAY!$A$2:$E$3000,3,0),0)</f>
        <v>15</v>
      </c>
      <c r="AD295" s="32">
        <f>IFERROR(VLOOKUP(AD394,DAY!$A$2:$E$3000,3,0),0)</f>
        <v>16</v>
      </c>
      <c r="AE295" s="33">
        <f>IFERROR(VLOOKUP(AE394,DAY!$A$2:$E$3000,3,0),0)</f>
        <v>17</v>
      </c>
      <c r="AF295" s="440"/>
      <c r="AG295" s="442"/>
      <c r="AH295" s="487"/>
      <c r="AI295" s="444"/>
      <c r="AJ295" s="442"/>
      <c r="AK295" s="487"/>
      <c r="AN295" s="126"/>
      <c r="AO295" s="126"/>
      <c r="AR295" s="127"/>
    </row>
    <row r="296" spans="1:53" ht="27.75" customHeight="1" x14ac:dyDescent="0.4">
      <c r="A296" s="435"/>
      <c r="B296" s="469" t="s">
        <v>2</v>
      </c>
      <c r="C296" s="470"/>
      <c r="D296" s="35" t="str">
        <f>IFERROR(VLOOKUP(D394,DAY!$A$2:$E$3000,4,0),0)</f>
        <v>水</v>
      </c>
      <c r="E296" s="35" t="str">
        <f>IFERROR(VLOOKUP(E394,DAY!$A$2:$E$3000,4,0),0)</f>
        <v>木</v>
      </c>
      <c r="F296" s="35" t="str">
        <f>IFERROR(VLOOKUP(F394,DAY!$A$2:$E$3000,4,0),0)</f>
        <v>金</v>
      </c>
      <c r="G296" s="35" t="str">
        <f>IFERROR(VLOOKUP(G394,DAY!$A$2:$E$3000,4,0),0)</f>
        <v>土</v>
      </c>
      <c r="H296" s="35" t="str">
        <f>IFERROR(VLOOKUP(H394,DAY!$A$2:$E$3000,4,0),0)</f>
        <v>日</v>
      </c>
      <c r="I296" s="35" t="str">
        <f>IFERROR(VLOOKUP(I394,DAY!$A$2:$E$3000,4,0),0)</f>
        <v>月</v>
      </c>
      <c r="J296" s="35" t="str">
        <f>IFERROR(VLOOKUP(J394,DAY!$A$2:$E$3000,4,0),0)</f>
        <v>火</v>
      </c>
      <c r="K296" s="35" t="str">
        <f>IFERROR(VLOOKUP(K394,DAY!$A$2:$E$3000,4,0),0)</f>
        <v>水</v>
      </c>
      <c r="L296" s="35" t="str">
        <f>IFERROR(VLOOKUP(L394,DAY!$A$2:$E$3000,4,0),0)</f>
        <v>木</v>
      </c>
      <c r="M296" s="35" t="str">
        <f>IFERROR(VLOOKUP(M394,DAY!$A$2:$E$3000,4,0),0)</f>
        <v>金</v>
      </c>
      <c r="N296" s="35" t="str">
        <f>IFERROR(VLOOKUP(N394,DAY!$A$2:$E$3000,4,0),0)</f>
        <v>土</v>
      </c>
      <c r="O296" s="35" t="str">
        <f>IFERROR(VLOOKUP(O394,DAY!$A$2:$E$3000,4,0),0)</f>
        <v>日</v>
      </c>
      <c r="P296" s="35" t="str">
        <f>IFERROR(VLOOKUP(P394,DAY!$A$2:$E$3000,4,0),0)</f>
        <v>月</v>
      </c>
      <c r="Q296" s="35" t="str">
        <f>IFERROR(VLOOKUP(Q394,DAY!$A$2:$E$3000,4,0),0)</f>
        <v>火</v>
      </c>
      <c r="R296" s="35" t="str">
        <f>IFERROR(VLOOKUP(R394,DAY!$A$2:$E$3000,4,0),0)</f>
        <v>水</v>
      </c>
      <c r="S296" s="35" t="str">
        <f>IFERROR(VLOOKUP(S394,DAY!$A$2:$E$3000,4,0),0)</f>
        <v>木</v>
      </c>
      <c r="T296" s="35" t="str">
        <f>IFERROR(VLOOKUP(T394,DAY!$A$2:$E$3000,4,0),0)</f>
        <v>金</v>
      </c>
      <c r="U296" s="35" t="str">
        <f>IFERROR(VLOOKUP(U394,DAY!$A$2:$E$3000,4,0),0)</f>
        <v>土</v>
      </c>
      <c r="V296" s="35" t="str">
        <f>IFERROR(VLOOKUP(V394,DAY!$A$2:$E$3000,4,0),0)</f>
        <v>日</v>
      </c>
      <c r="W296" s="35" t="str">
        <f>IFERROR(VLOOKUP(W394,DAY!$A$2:$E$3000,4,0),0)</f>
        <v>月</v>
      </c>
      <c r="X296" s="35" t="str">
        <f>IFERROR(VLOOKUP(X394,DAY!$A$2:$E$3000,4,0),0)</f>
        <v>火</v>
      </c>
      <c r="Y296" s="35" t="str">
        <f>IFERROR(VLOOKUP(Y394,DAY!$A$2:$E$3000,4,0),0)</f>
        <v>水</v>
      </c>
      <c r="Z296" s="35" t="str">
        <f>IFERROR(VLOOKUP(Z394,DAY!$A$2:$E$3000,4,0),0)</f>
        <v>木</v>
      </c>
      <c r="AA296" s="35" t="str">
        <f>IFERROR(VLOOKUP(AA394,DAY!$A$2:$E$3000,4,0),0)</f>
        <v>金</v>
      </c>
      <c r="AB296" s="35" t="str">
        <f>IFERROR(VLOOKUP(AB394,DAY!$A$2:$E$3000,4,0),0)</f>
        <v>土</v>
      </c>
      <c r="AC296" s="35" t="str">
        <f>IFERROR(VLOOKUP(AC394,DAY!$A$2:$E$3000,4,0),0)</f>
        <v>日</v>
      </c>
      <c r="AD296" s="35" t="str">
        <f>IFERROR(VLOOKUP(AD394,DAY!$A$2:$E$3000,4,0),0)</f>
        <v>月</v>
      </c>
      <c r="AE296" s="35" t="str">
        <f>IFERROR(VLOOKUP(AE394,DAY!$A$2:$E$3000,4,0),0)</f>
        <v>火</v>
      </c>
      <c r="AF296" s="440"/>
      <c r="AG296" s="442"/>
      <c r="AH296" s="206" t="str">
        <f>IF($AF$6="",$AN$4,$AN$7)</f>
        <v/>
      </c>
      <c r="AI296" s="444"/>
      <c r="AJ296" s="442"/>
      <c r="AK296" s="205" t="str">
        <f>IF($AF$6="",$AN$4,$AN$7)</f>
        <v/>
      </c>
      <c r="AN296" s="126"/>
      <c r="AO296" s="126"/>
      <c r="AR296" s="130"/>
    </row>
    <row r="297" spans="1:53" ht="89.25" customHeight="1" x14ac:dyDescent="0.4">
      <c r="A297" s="435"/>
      <c r="B297" s="471" t="s">
        <v>3</v>
      </c>
      <c r="C297" s="472"/>
      <c r="D297" s="36" t="str">
        <f>IFERROR(VLOOKUP(D394,DAY!$A$2:$E$3000,5,0),0)</f>
        <v/>
      </c>
      <c r="E297" s="36" t="str">
        <f>IFERROR(VLOOKUP(E394,DAY!$A$2:$E$3000,5,0),0)</f>
        <v/>
      </c>
      <c r="F297" s="36" t="str">
        <f>IFERROR(VLOOKUP(F394,DAY!$A$2:$E$3000,5,0),0)</f>
        <v/>
      </c>
      <c r="G297" s="36" t="str">
        <f>IFERROR(VLOOKUP(G394,DAY!$A$2:$E$3000,5,0),0)</f>
        <v/>
      </c>
      <c r="H297" s="36" t="str">
        <f>IFERROR(VLOOKUP(H394,DAY!$A$2:$E$3000,5,0),0)</f>
        <v/>
      </c>
      <c r="I297" s="36" t="str">
        <f>IFERROR(VLOOKUP(I394,DAY!$A$2:$E$3000,5,0),0)</f>
        <v/>
      </c>
      <c r="J297" s="36" t="str">
        <f>IFERROR(VLOOKUP(J394,DAY!$A$2:$E$3000,5,0),0)</f>
        <v/>
      </c>
      <c r="K297" s="36" t="str">
        <f>IFERROR(VLOOKUP(K394,DAY!$A$2:$E$3000,5,0),0)</f>
        <v/>
      </c>
      <c r="L297" s="36" t="str">
        <f>IFERROR(VLOOKUP(L394,DAY!$A$2:$E$3000,5,0),0)</f>
        <v/>
      </c>
      <c r="M297" s="36" t="str">
        <f>IFERROR(VLOOKUP(M394,DAY!$A$2:$E$3000,5,0),0)</f>
        <v/>
      </c>
      <c r="N297" s="36" t="str">
        <f>IFERROR(VLOOKUP(N394,DAY!$A$2:$E$3000,5,0),0)</f>
        <v/>
      </c>
      <c r="O297" s="36" t="str">
        <f>IFERROR(VLOOKUP(O394,DAY!$A$2:$E$3000,5,0),0)</f>
        <v/>
      </c>
      <c r="P297" s="36" t="str">
        <f>IFERROR(VLOOKUP(P394,DAY!$A$2:$E$3000,5,0),0)</f>
        <v/>
      </c>
      <c r="Q297" s="36" t="str">
        <f>IFERROR(VLOOKUP(Q394,DAY!$A$2:$E$3000,5,0),0)</f>
        <v/>
      </c>
      <c r="R297" s="36" t="str">
        <f>IFERROR(VLOOKUP(R394,DAY!$A$2:$E$3000,5,0),0)</f>
        <v/>
      </c>
      <c r="S297" s="36" t="str">
        <f>IFERROR(VLOOKUP(S394,DAY!$A$2:$E$3000,5,0),0)</f>
        <v/>
      </c>
      <c r="T297" s="36" t="str">
        <f>IFERROR(VLOOKUP(T394,DAY!$A$2:$E$3000,5,0),0)</f>
        <v/>
      </c>
      <c r="U297" s="36" t="str">
        <f>IFERROR(VLOOKUP(U394,DAY!$A$2:$E$3000,5,0),0)</f>
        <v/>
      </c>
      <c r="V297" s="36" t="str">
        <f>IFERROR(VLOOKUP(V394,DAY!$A$2:$E$3000,5,0),0)</f>
        <v/>
      </c>
      <c r="W297" s="36" t="str">
        <f>IFERROR(VLOOKUP(W394,DAY!$A$2:$E$3000,5,0),0)</f>
        <v/>
      </c>
      <c r="X297" s="36" t="str">
        <f>IFERROR(VLOOKUP(X394,DAY!$A$2:$E$3000,5,0),0)</f>
        <v/>
      </c>
      <c r="Y297" s="36" t="str">
        <f>IFERROR(VLOOKUP(Y394,DAY!$A$2:$E$3000,5,0),0)</f>
        <v>山の日</v>
      </c>
      <c r="Z297" s="36" t="str">
        <f>IFERROR(VLOOKUP(Z394,DAY!$A$2:$E$3000,5,0),0)</f>
        <v/>
      </c>
      <c r="AA297" s="36" t="str">
        <f>IFERROR(VLOOKUP(AA394,DAY!$A$2:$E$3000,5,0),0)</f>
        <v/>
      </c>
      <c r="AB297" s="36" t="str">
        <f>IFERROR(VLOOKUP(AB394,DAY!$A$2:$E$3000,5,0),0)</f>
        <v/>
      </c>
      <c r="AC297" s="36" t="str">
        <f>IFERROR(VLOOKUP(AC394,DAY!$A$2:$E$3000,5,0),0)</f>
        <v/>
      </c>
      <c r="AD297" s="36" t="str">
        <f>IFERROR(VLOOKUP(AD394,DAY!$A$2:$E$3000,5,0),0)</f>
        <v/>
      </c>
      <c r="AE297" s="36" t="str">
        <f>IFERROR(VLOOKUP(AE394,DAY!$A$2:$E$3000,5,0),0)</f>
        <v/>
      </c>
      <c r="AF297" s="440"/>
      <c r="AG297" s="442"/>
      <c r="AH297" s="197" t="s">
        <v>124</v>
      </c>
      <c r="AI297" s="444"/>
      <c r="AJ297" s="442"/>
      <c r="AK297" s="197" t="s">
        <v>124</v>
      </c>
      <c r="AN297" s="126"/>
      <c r="AO297" s="137"/>
      <c r="AR297" s="130"/>
    </row>
    <row r="298" spans="1:53" ht="27.75" customHeight="1" x14ac:dyDescent="0.4">
      <c r="A298" s="435"/>
      <c r="B298" s="461" t="str">
        <f>$B$26</f>
        <v>作業員A</v>
      </c>
      <c r="C298" s="132" t="s">
        <v>4</v>
      </c>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193">
        <f>IF(COUNT(D298:AE298)=0,+(COUNTIF(D298:AE298,"作業"))+(COUNTIF(D298:AE298,"休日")),"")</f>
        <v>0</v>
      </c>
      <c r="AG298" s="194">
        <f>IF(+COUNT(D298:AE298)=0,(COUNTIF(D298:AE298,"休日")),"")</f>
        <v>0</v>
      </c>
      <c r="AH298" s="473" t="str">
        <f>IFERROR(ROUND(AVERAGE(AF299,AF301,AF303,AF305,AF307,AF309),3),"")</f>
        <v/>
      </c>
      <c r="AI298" s="203">
        <f>IF(COUNT(D299:AE299)=0,+(COUNTIF(D299:AE299,"作業"))+(COUNTIF(D299:AE299,"休日")),"")</f>
        <v>0</v>
      </c>
      <c r="AJ298" s="194">
        <f>IF(COUNT(D299:AE299)=0,(COUNTIF(D299:AE299,"休日")),"")</f>
        <v>0</v>
      </c>
      <c r="AK298" s="473" t="str">
        <f>IFERROR(ROUND(AVERAGE(AI299,AI301,AI303,AI305,AI307,AI309),3),"")</f>
        <v/>
      </c>
      <c r="AM298" s="133"/>
      <c r="AN298" s="126"/>
      <c r="AO298" s="126"/>
      <c r="AP298" s="133"/>
      <c r="AQ298" s="133"/>
      <c r="AR298" s="131"/>
      <c r="AS298" s="133"/>
      <c r="AT298" s="133"/>
      <c r="AU298" s="133"/>
      <c r="AV298" s="133"/>
      <c r="AW298" s="133"/>
      <c r="AX298" s="133"/>
      <c r="AY298" s="133"/>
      <c r="AZ298" s="133"/>
      <c r="BA298" s="133"/>
    </row>
    <row r="299" spans="1:53" ht="27.75" customHeight="1" x14ac:dyDescent="0.4">
      <c r="A299" s="435"/>
      <c r="B299" s="462"/>
      <c r="C299" s="170" t="s">
        <v>5</v>
      </c>
      <c r="D299" s="98"/>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463" t="str">
        <f>IFERROR(AN299,"")</f>
        <v/>
      </c>
      <c r="AG299" s="460"/>
      <c r="AH299" s="474"/>
      <c r="AI299" s="459" t="str">
        <f>IFERROR(AO299,"")</f>
        <v/>
      </c>
      <c r="AJ299" s="460"/>
      <c r="AK299" s="481"/>
      <c r="AN299" s="207" t="e">
        <f>ROUND(AG298/AF298,3)</f>
        <v>#DIV/0!</v>
      </c>
      <c r="AO299" s="208" t="e">
        <f>ROUND(AJ298/AI298,3)</f>
        <v>#DIV/0!</v>
      </c>
      <c r="AR299" s="135"/>
    </row>
    <row r="300" spans="1:53" ht="27.75" customHeight="1" x14ac:dyDescent="0.4">
      <c r="A300" s="435"/>
      <c r="B300" s="461" t="str">
        <f>$B$28</f>
        <v>作業員B</v>
      </c>
      <c r="C300" s="132" t="s">
        <v>4</v>
      </c>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193">
        <f>IF(COUNT(D300:AE300)=0,+(COUNTIF(D300:AE300,"作業"))+(COUNTIF(D300:AE300,"休日")),"")</f>
        <v>0</v>
      </c>
      <c r="AG300" s="194">
        <f>IF(+COUNT(D300:AE300)=0,(COUNTIF(D300:AE300,"休日")),"")</f>
        <v>0</v>
      </c>
      <c r="AH300" s="474"/>
      <c r="AI300" s="203">
        <f>IF(COUNT(D301:AE301)=0,+(COUNTIF(D301:AE301,"作業"))+(COUNTIF(D301:AE301,"休日")),"")</f>
        <v>0</v>
      </c>
      <c r="AJ300" s="194">
        <f>IF(COUNT(D301:AE301)=0,(COUNTIF(D301:AE301,"休日")),"")</f>
        <v>0</v>
      </c>
      <c r="AK300" s="481"/>
      <c r="AM300" s="133"/>
      <c r="AN300" s="126"/>
      <c r="AO300" s="126"/>
      <c r="AP300" s="133"/>
      <c r="AQ300" s="133"/>
      <c r="AR300" s="131"/>
      <c r="AS300" s="133"/>
      <c r="AT300" s="133"/>
      <c r="AU300" s="133"/>
      <c r="AV300" s="133"/>
      <c r="AW300" s="133"/>
      <c r="AX300" s="133"/>
      <c r="AY300" s="133"/>
      <c r="AZ300" s="133"/>
      <c r="BA300" s="133"/>
    </row>
    <row r="301" spans="1:53" ht="27.75" customHeight="1" x14ac:dyDescent="0.4">
      <c r="A301" s="435"/>
      <c r="B301" s="462"/>
      <c r="C301" s="170" t="s">
        <v>5</v>
      </c>
      <c r="D301" s="98"/>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463" t="str">
        <f>IFERROR(AN301,"")</f>
        <v/>
      </c>
      <c r="AG301" s="460"/>
      <c r="AH301" s="474"/>
      <c r="AI301" s="459" t="str">
        <f>IFERROR(AO301,"")</f>
        <v/>
      </c>
      <c r="AJ301" s="460"/>
      <c r="AK301" s="481"/>
      <c r="AN301" s="207" t="e">
        <f>ROUND(AG300/AF300,3)</f>
        <v>#DIV/0!</v>
      </c>
      <c r="AO301" s="208" t="e">
        <f>ROUND(AJ300/AI300,3)</f>
        <v>#DIV/0!</v>
      </c>
      <c r="AR301" s="135"/>
    </row>
    <row r="302" spans="1:53" ht="27.75" customHeight="1" x14ac:dyDescent="0.4">
      <c r="A302" s="435"/>
      <c r="B302" s="461" t="str">
        <f>$B$30</f>
        <v>作業員C</v>
      </c>
      <c r="C302" s="132" t="s">
        <v>4</v>
      </c>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193">
        <f>IF(COUNT(D302:AE302)=0,+(COUNTIF(D302:AE302,"作業"))+(COUNTIF(D302:AE302,"休日")),"")</f>
        <v>0</v>
      </c>
      <c r="AG302" s="194">
        <f>IF(+COUNT(D302:AE302)=0,(COUNTIF(D302:AE302,"休日")),"")</f>
        <v>0</v>
      </c>
      <c r="AH302" s="474"/>
      <c r="AI302" s="203">
        <f>IF(COUNT(D303:AE303)=0,+(COUNTIF(D303:AE303,"作業"))+(COUNTIF(D303:AE303,"休日")),"")</f>
        <v>0</v>
      </c>
      <c r="AJ302" s="194">
        <f>IF(COUNT(D303:AE303)=0,(COUNTIF(D303:AE303,"休日")),"")</f>
        <v>0</v>
      </c>
      <c r="AK302" s="481"/>
      <c r="AM302" s="133"/>
      <c r="AN302" s="126"/>
      <c r="AO302" s="126"/>
      <c r="AP302" s="133"/>
      <c r="AQ302" s="133"/>
      <c r="AR302" s="131"/>
      <c r="AS302" s="133"/>
      <c r="AT302" s="133"/>
      <c r="AU302" s="133"/>
      <c r="AV302" s="133"/>
      <c r="AW302" s="133"/>
      <c r="AX302" s="133"/>
      <c r="AY302" s="133"/>
      <c r="AZ302" s="133"/>
      <c r="BA302" s="133"/>
    </row>
    <row r="303" spans="1:53" ht="27.75" customHeight="1" x14ac:dyDescent="0.4">
      <c r="A303" s="435"/>
      <c r="B303" s="462"/>
      <c r="C303" s="170" t="s">
        <v>5</v>
      </c>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463" t="str">
        <f>IFERROR(AN303,"")</f>
        <v/>
      </c>
      <c r="AG303" s="460"/>
      <c r="AH303" s="475"/>
      <c r="AI303" s="459" t="str">
        <f>IFERROR(AO303,"")</f>
        <v/>
      </c>
      <c r="AJ303" s="460"/>
      <c r="AK303" s="482"/>
      <c r="AN303" s="207" t="e">
        <f>ROUND(AG302/AF302,3)</f>
        <v>#DIV/0!</v>
      </c>
      <c r="AO303" s="208" t="e">
        <f>ROUND(AJ302/AI302,3)</f>
        <v>#DIV/0!</v>
      </c>
      <c r="AR303" s="135"/>
    </row>
    <row r="304" spans="1:53" ht="27.75" customHeight="1" x14ac:dyDescent="0.4">
      <c r="A304" s="435"/>
      <c r="B304" s="461" t="str">
        <f>$B$32</f>
        <v>作業員D</v>
      </c>
      <c r="C304" s="132" t="s">
        <v>4</v>
      </c>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193">
        <f>IF(COUNT(D304:AE304)=0,+(COUNTIF(D304:AE304,"作業"))+(COUNTIF(D304:AE304,"休日")),"")</f>
        <v>0</v>
      </c>
      <c r="AG304" s="194">
        <f>IF(+COUNT(D304:AE304)=0,(COUNTIF(D304:AE304,"休日")),"")</f>
        <v>0</v>
      </c>
      <c r="AH304" s="464"/>
      <c r="AI304" s="203">
        <f>IF(COUNT(D305:AE305)=0,+(COUNTIF(D305:AE305,"作業"))+(COUNTIF(D305:AE305,"休日")),"")</f>
        <v>0</v>
      </c>
      <c r="AJ304" s="194">
        <f>IF(COUNT(D305:AE305)=0,(COUNTIF(D305:AE305,"休日")),"")</f>
        <v>0</v>
      </c>
      <c r="AK304" s="464"/>
      <c r="AM304" s="133"/>
      <c r="AN304" s="126"/>
      <c r="AO304" s="126"/>
      <c r="AP304" s="133"/>
      <c r="AQ304" s="133"/>
      <c r="AR304" s="131"/>
      <c r="AS304" s="133"/>
      <c r="AT304" s="133"/>
      <c r="AU304" s="133"/>
      <c r="AV304" s="133"/>
      <c r="AW304" s="133"/>
      <c r="AX304" s="133"/>
      <c r="AY304" s="133"/>
      <c r="AZ304" s="133"/>
      <c r="BA304" s="133"/>
    </row>
    <row r="305" spans="1:53" ht="27.75" customHeight="1" x14ac:dyDescent="0.4">
      <c r="A305" s="435"/>
      <c r="B305" s="462"/>
      <c r="C305" s="170" t="s">
        <v>5</v>
      </c>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463" t="str">
        <f>IFERROR(AN305,"")</f>
        <v/>
      </c>
      <c r="AG305" s="460"/>
      <c r="AH305" s="465"/>
      <c r="AI305" s="459" t="str">
        <f>IFERROR(AO305,"")</f>
        <v/>
      </c>
      <c r="AJ305" s="460"/>
      <c r="AK305" s="465"/>
      <c r="AN305" s="207" t="e">
        <f>ROUND(AG304/AF304,3)</f>
        <v>#DIV/0!</v>
      </c>
      <c r="AO305" s="208" t="e">
        <f>ROUND(AJ304/AI304,3)</f>
        <v>#DIV/0!</v>
      </c>
      <c r="AR305" s="135"/>
    </row>
    <row r="306" spans="1:53" ht="27.75" customHeight="1" x14ac:dyDescent="0.4">
      <c r="A306" s="435"/>
      <c r="B306" s="461" t="str">
        <f>$B$34</f>
        <v>作業員E</v>
      </c>
      <c r="C306" s="132" t="s">
        <v>4</v>
      </c>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193">
        <f>IF(COUNT(D306:AE306)=0,+(COUNTIF(D306:AE306,"作業"))+(COUNTIF(D306:AE306,"休日")),"")</f>
        <v>0</v>
      </c>
      <c r="AG306" s="194">
        <f>IF(+COUNT(D306:AE306)=0,(COUNTIF(D306:AE306,"休日")),"")</f>
        <v>0</v>
      </c>
      <c r="AH306" s="465"/>
      <c r="AI306" s="203">
        <f>IF(COUNT(D307:AE307)=0,+(COUNTIF(D307:AE307,"作業"))+(COUNTIF(D307:AE307,"休日")),"")</f>
        <v>0</v>
      </c>
      <c r="AJ306" s="194">
        <f>IF(COUNT(D307:AE307)=0,(COUNTIF(D307:AE307,"休日")),"")</f>
        <v>0</v>
      </c>
      <c r="AK306" s="465"/>
      <c r="AM306" s="133"/>
      <c r="AN306" s="126"/>
      <c r="AO306" s="126"/>
      <c r="AP306" s="133"/>
      <c r="AQ306" s="133"/>
      <c r="AR306" s="131"/>
      <c r="AS306" s="133"/>
      <c r="AT306" s="133"/>
      <c r="AU306" s="133"/>
      <c r="AV306" s="133"/>
      <c r="AW306" s="133"/>
      <c r="AX306" s="133"/>
      <c r="AY306" s="133"/>
      <c r="AZ306" s="133"/>
      <c r="BA306" s="133"/>
    </row>
    <row r="307" spans="1:53" ht="27.75" customHeight="1" x14ac:dyDescent="0.4">
      <c r="A307" s="435"/>
      <c r="B307" s="462"/>
      <c r="C307" s="170" t="s">
        <v>5</v>
      </c>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463" t="str">
        <f>IFERROR(AN307,"")</f>
        <v/>
      </c>
      <c r="AG307" s="460"/>
      <c r="AH307" s="465"/>
      <c r="AI307" s="459" t="str">
        <f>IFERROR(AO307,"")</f>
        <v/>
      </c>
      <c r="AJ307" s="460"/>
      <c r="AK307" s="465"/>
      <c r="AN307" s="207" t="e">
        <f>ROUND(AG306/AF306,3)</f>
        <v>#DIV/0!</v>
      </c>
      <c r="AO307" s="208" t="e">
        <f>ROUND(AJ306/AI306,3)</f>
        <v>#DIV/0!</v>
      </c>
      <c r="AR307" s="135"/>
    </row>
    <row r="308" spans="1:53" ht="27.75" customHeight="1" x14ac:dyDescent="0.4">
      <c r="A308" s="435"/>
      <c r="B308" s="461" t="str">
        <f>$B$36</f>
        <v>作業員F</v>
      </c>
      <c r="C308" s="132" t="s">
        <v>4</v>
      </c>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193">
        <f>IF(COUNT(D308:AE308)=0,+(COUNTIF(D308:AE308,"作業"))+(COUNTIF(D308:AE308,"休日")),"")</f>
        <v>0</v>
      </c>
      <c r="AG308" s="194">
        <f>IF(+COUNT(D308:AE308)=0,(COUNTIF(D308:AE308,"休日")),"")</f>
        <v>0</v>
      </c>
      <c r="AH308" s="465"/>
      <c r="AI308" s="203">
        <f>IF(COUNT(D309:AE309)=0,+(COUNTIF(D309:AE309,"作業"))+(COUNTIF(D309:AE309,"休日")),"")</f>
        <v>0</v>
      </c>
      <c r="AJ308" s="194">
        <f>IF(COUNT(D309:AE309)=0,(COUNTIF(D309:AE309,"休日")),"")</f>
        <v>0</v>
      </c>
      <c r="AK308" s="465"/>
      <c r="AM308" s="133"/>
      <c r="AN308" s="126"/>
      <c r="AO308" s="126"/>
      <c r="AR308" s="131"/>
    </row>
    <row r="309" spans="1:53" ht="27.75" customHeight="1" thickBot="1" x14ac:dyDescent="0.45">
      <c r="A309" s="436"/>
      <c r="B309" s="462"/>
      <c r="C309" s="134" t="s">
        <v>5</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478" t="str">
        <f>IFERROR(AN309,"")</f>
        <v/>
      </c>
      <c r="AG309" s="479"/>
      <c r="AH309" s="466"/>
      <c r="AI309" s="480" t="str">
        <f>IFERROR(AO309,"")</f>
        <v/>
      </c>
      <c r="AJ309" s="479"/>
      <c r="AK309" s="466"/>
      <c r="AN309" s="207" t="e">
        <f>ROUND(AG308/AF308,3)</f>
        <v>#DIV/0!</v>
      </c>
      <c r="AO309" s="208" t="e">
        <f>ROUND(AJ308/AI308,3)</f>
        <v>#DIV/0!</v>
      </c>
      <c r="AR309" s="135"/>
    </row>
    <row r="310" spans="1:53" ht="27.75" customHeight="1" thickBot="1" x14ac:dyDescent="0.45">
      <c r="A310" s="434" t="s">
        <v>80</v>
      </c>
      <c r="B310" s="437" t="s">
        <v>0</v>
      </c>
      <c r="C310" s="438"/>
      <c r="D310" s="29">
        <f>IFERROR(VLOOKUP(D395,DAY!$A$2:$E$3000,2,0),0)</f>
        <v>8</v>
      </c>
      <c r="E310" s="29">
        <f>IFERROR(VLOOKUP(E395,DAY!$A$2:$E$3000,2,0),0)</f>
        <v>8</v>
      </c>
      <c r="F310" s="29">
        <f>IFERROR(VLOOKUP(F395,DAY!$A$2:$E$3000,2,0),0)</f>
        <v>8</v>
      </c>
      <c r="G310" s="29">
        <f>IFERROR(VLOOKUP(G395,DAY!$A$2:$E$3000,2,0),0)</f>
        <v>8</v>
      </c>
      <c r="H310" s="29">
        <f>IFERROR(VLOOKUP(H395,DAY!$A$2:$E$3000,2,0),0)</f>
        <v>8</v>
      </c>
      <c r="I310" s="29">
        <f>IFERROR(VLOOKUP(I395,DAY!$A$2:$E$3000,2,0),0)</f>
        <v>8</v>
      </c>
      <c r="J310" s="29">
        <f>IFERROR(VLOOKUP(J395,DAY!$A$2:$E$3000,2,0),0)</f>
        <v>8</v>
      </c>
      <c r="K310" s="29">
        <f>IFERROR(VLOOKUP(K395,DAY!$A$2:$E$3000,2,0),0)</f>
        <v>8</v>
      </c>
      <c r="L310" s="29">
        <f>IFERROR(VLOOKUP(L395,DAY!$A$2:$E$3000,2,0),0)</f>
        <v>8</v>
      </c>
      <c r="M310" s="29">
        <f>IFERROR(VLOOKUP(M395,DAY!$A$2:$E$3000,2,0),0)</f>
        <v>8</v>
      </c>
      <c r="N310" s="29">
        <f>IFERROR(VLOOKUP(N395,DAY!$A$2:$E$3000,2,0),0)</f>
        <v>8</v>
      </c>
      <c r="O310" s="29">
        <f>IFERROR(VLOOKUP(O395,DAY!$A$2:$E$3000,2,0),0)</f>
        <v>8</v>
      </c>
      <c r="P310" s="29">
        <f>IFERROR(VLOOKUP(P395,DAY!$A$2:$E$3000,2,0),0)</f>
        <v>8</v>
      </c>
      <c r="Q310" s="29">
        <f>IFERROR(VLOOKUP(Q395,DAY!$A$2:$E$3000,2,0),0)</f>
        <v>8</v>
      </c>
      <c r="R310" s="29">
        <f>IFERROR(VLOOKUP(R395,DAY!$A$2:$E$3000,2,0),0)</f>
        <v>9</v>
      </c>
      <c r="S310" s="29">
        <f>IFERROR(VLOOKUP(S395,DAY!$A$2:$E$3000,2,0),0)</f>
        <v>9</v>
      </c>
      <c r="T310" s="29">
        <f>IFERROR(VLOOKUP(T395,DAY!$A$2:$E$3000,2,0),0)</f>
        <v>9</v>
      </c>
      <c r="U310" s="29">
        <f>IFERROR(VLOOKUP(U395,DAY!$A$2:$E$3000,2,0),0)</f>
        <v>9</v>
      </c>
      <c r="V310" s="29">
        <f>IFERROR(VLOOKUP(V395,DAY!$A$2:$E$3000,2,0),0)</f>
        <v>9</v>
      </c>
      <c r="W310" s="29">
        <f>IFERROR(VLOOKUP(W395,DAY!$A$2:$E$3000,2,0),0)</f>
        <v>9</v>
      </c>
      <c r="X310" s="29">
        <f>IFERROR(VLOOKUP(X395,DAY!$A$2:$E$3000,2,0),0)</f>
        <v>9</v>
      </c>
      <c r="Y310" s="29">
        <f>IFERROR(VLOOKUP(Y395,DAY!$A$2:$E$3000,2,0),0)</f>
        <v>9</v>
      </c>
      <c r="Z310" s="29">
        <f>IFERROR(VLOOKUP(Z395,DAY!$A$2:$E$3000,2,0),0)</f>
        <v>9</v>
      </c>
      <c r="AA310" s="29">
        <f>IFERROR(VLOOKUP(AA395,DAY!$A$2:$E$3000,2,0),0)</f>
        <v>9</v>
      </c>
      <c r="AB310" s="29">
        <f>IFERROR(VLOOKUP(AB395,DAY!$A$2:$E$3000,2,0),0)</f>
        <v>9</v>
      </c>
      <c r="AC310" s="29">
        <f>IFERROR(VLOOKUP(AC395,DAY!$A$2:$E$3000,2,0),0)</f>
        <v>9</v>
      </c>
      <c r="AD310" s="29">
        <f>IFERROR(VLOOKUP(AD395,DAY!$A$2:$E$3000,2,0),0)</f>
        <v>9</v>
      </c>
      <c r="AE310" s="29">
        <f>IFERROR(VLOOKUP(AE395,DAY!$A$2:$E$3000,2,0),0)</f>
        <v>9</v>
      </c>
      <c r="AF310" s="439" t="s">
        <v>11</v>
      </c>
      <c r="AG310" s="441" t="s">
        <v>12</v>
      </c>
      <c r="AH310" s="486" t="s">
        <v>123</v>
      </c>
      <c r="AI310" s="443" t="s">
        <v>11</v>
      </c>
      <c r="AJ310" s="441" t="s">
        <v>13</v>
      </c>
      <c r="AK310" s="486" t="s">
        <v>123</v>
      </c>
      <c r="AL310" s="133"/>
      <c r="AN310" s="126"/>
      <c r="AO310" s="126"/>
      <c r="AR310" s="136"/>
    </row>
    <row r="311" spans="1:53" ht="27.75" customHeight="1" x14ac:dyDescent="0.4">
      <c r="A311" s="435"/>
      <c r="B311" s="467" t="s">
        <v>1</v>
      </c>
      <c r="C311" s="468"/>
      <c r="D311" s="32">
        <f>IFERROR(VLOOKUP(D395,DAY!$A$2:$E$3000,3,0),0)</f>
        <v>18</v>
      </c>
      <c r="E311" s="32">
        <f>IFERROR(VLOOKUP(E395,DAY!$A$2:$E$3000,3,0),0)</f>
        <v>19</v>
      </c>
      <c r="F311" s="32">
        <f>IFERROR(VLOOKUP(F395,DAY!$A$2:$E$3000,3,0),0)</f>
        <v>20</v>
      </c>
      <c r="G311" s="32">
        <f>IFERROR(VLOOKUP(G395,DAY!$A$2:$E$3000,3,0),0)</f>
        <v>21</v>
      </c>
      <c r="H311" s="32">
        <f>IFERROR(VLOOKUP(H395,DAY!$A$2:$E$3000,3,0),0)</f>
        <v>22</v>
      </c>
      <c r="I311" s="32">
        <f>IFERROR(VLOOKUP(I395,DAY!$A$2:$E$3000,3,0),0)</f>
        <v>23</v>
      </c>
      <c r="J311" s="32">
        <f>IFERROR(VLOOKUP(J395,DAY!$A$2:$E$3000,3,0),0)</f>
        <v>24</v>
      </c>
      <c r="K311" s="32">
        <f>IFERROR(VLOOKUP(K395,DAY!$A$2:$E$3000,3,0),0)</f>
        <v>25</v>
      </c>
      <c r="L311" s="32">
        <f>IFERROR(VLOOKUP(L395,DAY!$A$2:$E$3000,3,0),0)</f>
        <v>26</v>
      </c>
      <c r="M311" s="32">
        <f>IFERROR(VLOOKUP(M395,DAY!$A$2:$E$3000,3,0),0)</f>
        <v>27</v>
      </c>
      <c r="N311" s="32">
        <f>IFERROR(VLOOKUP(N395,DAY!$A$2:$E$3000,3,0),0)</f>
        <v>28</v>
      </c>
      <c r="O311" s="32">
        <f>IFERROR(VLOOKUP(O395,DAY!$A$2:$E$3000,3,0),0)</f>
        <v>29</v>
      </c>
      <c r="P311" s="32">
        <f>IFERROR(VLOOKUP(P395,DAY!$A$2:$E$3000,3,0),0)</f>
        <v>30</v>
      </c>
      <c r="Q311" s="32">
        <f>IFERROR(VLOOKUP(Q395,DAY!$A$2:$E$3000,3,0),0)</f>
        <v>31</v>
      </c>
      <c r="R311" s="32">
        <f>IFERROR(VLOOKUP(R395,DAY!$A$2:$E$3000,3,0),0)</f>
        <v>1</v>
      </c>
      <c r="S311" s="32">
        <f>IFERROR(VLOOKUP(S395,DAY!$A$2:$E$3000,3,0),0)</f>
        <v>2</v>
      </c>
      <c r="T311" s="32">
        <f>IFERROR(VLOOKUP(T395,DAY!$A$2:$E$3000,3,0),0)</f>
        <v>3</v>
      </c>
      <c r="U311" s="32">
        <f>IFERROR(VLOOKUP(U395,DAY!$A$2:$E$3000,3,0),0)</f>
        <v>4</v>
      </c>
      <c r="V311" s="32">
        <f>IFERROR(VLOOKUP(V395,DAY!$A$2:$E$3000,3,0),0)</f>
        <v>5</v>
      </c>
      <c r="W311" s="32">
        <f>IFERROR(VLOOKUP(W395,DAY!$A$2:$E$3000,3,0),0)</f>
        <v>6</v>
      </c>
      <c r="X311" s="32">
        <f>IFERROR(VLOOKUP(X395,DAY!$A$2:$E$3000,3,0),0)</f>
        <v>7</v>
      </c>
      <c r="Y311" s="32">
        <f>IFERROR(VLOOKUP(Y395,DAY!$A$2:$E$3000,3,0),0)</f>
        <v>8</v>
      </c>
      <c r="Z311" s="32">
        <f>IFERROR(VLOOKUP(Z395,DAY!$A$2:$E$3000,3,0),0)</f>
        <v>9</v>
      </c>
      <c r="AA311" s="32">
        <f>IFERROR(VLOOKUP(AA395,DAY!$A$2:$E$3000,3,0),0)</f>
        <v>10</v>
      </c>
      <c r="AB311" s="32">
        <f>IFERROR(VLOOKUP(AB395,DAY!$A$2:$E$3000,3,0),0)</f>
        <v>11</v>
      </c>
      <c r="AC311" s="32">
        <f>IFERROR(VLOOKUP(AC395,DAY!$A$2:$E$3000,3,0),0)</f>
        <v>12</v>
      </c>
      <c r="AD311" s="32">
        <f>IFERROR(VLOOKUP(AD395,DAY!$A$2:$E$3000,3,0),0)</f>
        <v>13</v>
      </c>
      <c r="AE311" s="33">
        <f>IFERROR(VLOOKUP(AE395,DAY!$A$2:$E$3000,3,0),0)</f>
        <v>14</v>
      </c>
      <c r="AF311" s="440"/>
      <c r="AG311" s="442"/>
      <c r="AH311" s="487"/>
      <c r="AI311" s="444"/>
      <c r="AJ311" s="442"/>
      <c r="AK311" s="487"/>
      <c r="AN311" s="126"/>
      <c r="AO311" s="126"/>
      <c r="AR311" s="127"/>
    </row>
    <row r="312" spans="1:53" ht="27.75" customHeight="1" x14ac:dyDescent="0.4">
      <c r="A312" s="435"/>
      <c r="B312" s="469" t="s">
        <v>2</v>
      </c>
      <c r="C312" s="470"/>
      <c r="D312" s="35" t="str">
        <f>IFERROR(VLOOKUP(D395,DAY!$A$2:$E$3000,4,0),0)</f>
        <v>水</v>
      </c>
      <c r="E312" s="35" t="str">
        <f>IFERROR(VLOOKUP(E395,DAY!$A$2:$E$3000,4,0),0)</f>
        <v>木</v>
      </c>
      <c r="F312" s="35" t="str">
        <f>IFERROR(VLOOKUP(F395,DAY!$A$2:$E$3000,4,0),0)</f>
        <v>金</v>
      </c>
      <c r="G312" s="35" t="str">
        <f>IFERROR(VLOOKUP(G395,DAY!$A$2:$E$3000,4,0),0)</f>
        <v>土</v>
      </c>
      <c r="H312" s="35" t="str">
        <f>IFERROR(VLOOKUP(H395,DAY!$A$2:$E$3000,4,0),0)</f>
        <v>日</v>
      </c>
      <c r="I312" s="35" t="str">
        <f>IFERROR(VLOOKUP(I395,DAY!$A$2:$E$3000,4,0),0)</f>
        <v>月</v>
      </c>
      <c r="J312" s="35" t="str">
        <f>IFERROR(VLOOKUP(J395,DAY!$A$2:$E$3000,4,0),0)</f>
        <v>火</v>
      </c>
      <c r="K312" s="35" t="str">
        <f>IFERROR(VLOOKUP(K395,DAY!$A$2:$E$3000,4,0),0)</f>
        <v>水</v>
      </c>
      <c r="L312" s="35" t="str">
        <f>IFERROR(VLOOKUP(L395,DAY!$A$2:$E$3000,4,0),0)</f>
        <v>木</v>
      </c>
      <c r="M312" s="35" t="str">
        <f>IFERROR(VLOOKUP(M395,DAY!$A$2:$E$3000,4,0),0)</f>
        <v>金</v>
      </c>
      <c r="N312" s="35" t="str">
        <f>IFERROR(VLOOKUP(N395,DAY!$A$2:$E$3000,4,0),0)</f>
        <v>土</v>
      </c>
      <c r="O312" s="35" t="str">
        <f>IFERROR(VLOOKUP(O395,DAY!$A$2:$E$3000,4,0),0)</f>
        <v>日</v>
      </c>
      <c r="P312" s="35" t="str">
        <f>IFERROR(VLOOKUP(P395,DAY!$A$2:$E$3000,4,0),0)</f>
        <v>月</v>
      </c>
      <c r="Q312" s="35" t="str">
        <f>IFERROR(VLOOKUP(Q395,DAY!$A$2:$E$3000,4,0),0)</f>
        <v>火</v>
      </c>
      <c r="R312" s="35" t="str">
        <f>IFERROR(VLOOKUP(R395,DAY!$A$2:$E$3000,4,0),0)</f>
        <v>水</v>
      </c>
      <c r="S312" s="35" t="str">
        <f>IFERROR(VLOOKUP(S395,DAY!$A$2:$E$3000,4,0),0)</f>
        <v>木</v>
      </c>
      <c r="T312" s="35" t="str">
        <f>IFERROR(VLOOKUP(T395,DAY!$A$2:$E$3000,4,0),0)</f>
        <v>金</v>
      </c>
      <c r="U312" s="35" t="str">
        <f>IFERROR(VLOOKUP(U395,DAY!$A$2:$E$3000,4,0),0)</f>
        <v>土</v>
      </c>
      <c r="V312" s="35" t="str">
        <f>IFERROR(VLOOKUP(V395,DAY!$A$2:$E$3000,4,0),0)</f>
        <v>日</v>
      </c>
      <c r="W312" s="35" t="str">
        <f>IFERROR(VLOOKUP(W395,DAY!$A$2:$E$3000,4,0),0)</f>
        <v>月</v>
      </c>
      <c r="X312" s="35" t="str">
        <f>IFERROR(VLOOKUP(X395,DAY!$A$2:$E$3000,4,0),0)</f>
        <v>火</v>
      </c>
      <c r="Y312" s="35" t="str">
        <f>IFERROR(VLOOKUP(Y395,DAY!$A$2:$E$3000,4,0),0)</f>
        <v>水</v>
      </c>
      <c r="Z312" s="35" t="str">
        <f>IFERROR(VLOOKUP(Z395,DAY!$A$2:$E$3000,4,0),0)</f>
        <v>木</v>
      </c>
      <c r="AA312" s="35" t="str">
        <f>IFERROR(VLOOKUP(AA395,DAY!$A$2:$E$3000,4,0),0)</f>
        <v>金</v>
      </c>
      <c r="AB312" s="35" t="str">
        <f>IFERROR(VLOOKUP(AB395,DAY!$A$2:$E$3000,4,0),0)</f>
        <v>土</v>
      </c>
      <c r="AC312" s="35" t="str">
        <f>IFERROR(VLOOKUP(AC395,DAY!$A$2:$E$3000,4,0),0)</f>
        <v>日</v>
      </c>
      <c r="AD312" s="35" t="str">
        <f>IFERROR(VLOOKUP(AD395,DAY!$A$2:$E$3000,4,0),0)</f>
        <v>月</v>
      </c>
      <c r="AE312" s="35" t="str">
        <f>IFERROR(VLOOKUP(AE395,DAY!$A$2:$E$3000,4,0),0)</f>
        <v>火</v>
      </c>
      <c r="AF312" s="440"/>
      <c r="AG312" s="442"/>
      <c r="AH312" s="206" t="str">
        <f>IF($AF$6="",$AN$4,$AN$7)</f>
        <v/>
      </c>
      <c r="AI312" s="444"/>
      <c r="AJ312" s="442"/>
      <c r="AK312" s="205" t="str">
        <f>IF($AF$6="",$AN$4,$AN$7)</f>
        <v/>
      </c>
      <c r="AN312" s="126"/>
      <c r="AO312" s="126"/>
      <c r="AR312" s="130"/>
    </row>
    <row r="313" spans="1:53" ht="89.25" customHeight="1" x14ac:dyDescent="0.4">
      <c r="A313" s="435"/>
      <c r="B313" s="471" t="s">
        <v>3</v>
      </c>
      <c r="C313" s="472"/>
      <c r="D313" s="36" t="str">
        <f>IFERROR(VLOOKUP(D395,DAY!$A$2:$E$3000,5,0),0)</f>
        <v/>
      </c>
      <c r="E313" s="36" t="str">
        <f>IFERROR(VLOOKUP(E395,DAY!$A$2:$E$3000,5,0),0)</f>
        <v/>
      </c>
      <c r="F313" s="36" t="str">
        <f>IFERROR(VLOOKUP(F395,DAY!$A$2:$E$3000,5,0),0)</f>
        <v/>
      </c>
      <c r="G313" s="36" t="str">
        <f>IFERROR(VLOOKUP(G395,DAY!$A$2:$E$3000,5,0),0)</f>
        <v/>
      </c>
      <c r="H313" s="36" t="str">
        <f>IFERROR(VLOOKUP(H395,DAY!$A$2:$E$3000,5,0),0)</f>
        <v/>
      </c>
      <c r="I313" s="36" t="str">
        <f>IFERROR(VLOOKUP(I395,DAY!$A$2:$E$3000,5,0),0)</f>
        <v/>
      </c>
      <c r="J313" s="36" t="str">
        <f>IFERROR(VLOOKUP(J395,DAY!$A$2:$E$3000,5,0),0)</f>
        <v/>
      </c>
      <c r="K313" s="36" t="str">
        <f>IFERROR(VLOOKUP(K395,DAY!$A$2:$E$3000,5,0),0)</f>
        <v/>
      </c>
      <c r="L313" s="36" t="str">
        <f>IFERROR(VLOOKUP(L395,DAY!$A$2:$E$3000,5,0),0)</f>
        <v/>
      </c>
      <c r="M313" s="36" t="str">
        <f>IFERROR(VLOOKUP(M395,DAY!$A$2:$E$3000,5,0),0)</f>
        <v/>
      </c>
      <c r="N313" s="36" t="str">
        <f>IFERROR(VLOOKUP(N395,DAY!$A$2:$E$3000,5,0),0)</f>
        <v/>
      </c>
      <c r="O313" s="36" t="str">
        <f>IFERROR(VLOOKUP(O395,DAY!$A$2:$E$3000,5,0),0)</f>
        <v/>
      </c>
      <c r="P313" s="36" t="str">
        <f>IFERROR(VLOOKUP(P395,DAY!$A$2:$E$3000,5,0),0)</f>
        <v/>
      </c>
      <c r="Q313" s="36" t="str">
        <f>IFERROR(VLOOKUP(Q395,DAY!$A$2:$E$3000,5,0),0)</f>
        <v/>
      </c>
      <c r="R313" s="36" t="str">
        <f>IFERROR(VLOOKUP(R395,DAY!$A$2:$E$3000,5,0),0)</f>
        <v/>
      </c>
      <c r="S313" s="36" t="str">
        <f>IFERROR(VLOOKUP(S395,DAY!$A$2:$E$3000,5,0),0)</f>
        <v/>
      </c>
      <c r="T313" s="36" t="str">
        <f>IFERROR(VLOOKUP(T395,DAY!$A$2:$E$3000,5,0),0)</f>
        <v/>
      </c>
      <c r="U313" s="36" t="str">
        <f>IFERROR(VLOOKUP(U395,DAY!$A$2:$E$3000,5,0),0)</f>
        <v/>
      </c>
      <c r="V313" s="36" t="str">
        <f>IFERROR(VLOOKUP(V395,DAY!$A$2:$E$3000,5,0),0)</f>
        <v/>
      </c>
      <c r="W313" s="36" t="str">
        <f>IFERROR(VLOOKUP(W395,DAY!$A$2:$E$3000,5,0),0)</f>
        <v/>
      </c>
      <c r="X313" s="36" t="str">
        <f>IFERROR(VLOOKUP(X395,DAY!$A$2:$E$3000,5,0),0)</f>
        <v/>
      </c>
      <c r="Y313" s="36" t="str">
        <f>IFERROR(VLOOKUP(Y395,DAY!$A$2:$E$3000,5,0),0)</f>
        <v/>
      </c>
      <c r="Z313" s="36" t="str">
        <f>IFERROR(VLOOKUP(Z395,DAY!$A$2:$E$3000,5,0),0)</f>
        <v/>
      </c>
      <c r="AA313" s="36" t="str">
        <f>IFERROR(VLOOKUP(AA395,DAY!$A$2:$E$3000,5,0),0)</f>
        <v/>
      </c>
      <c r="AB313" s="36" t="str">
        <f>IFERROR(VLOOKUP(AB395,DAY!$A$2:$E$3000,5,0),0)</f>
        <v/>
      </c>
      <c r="AC313" s="36" t="str">
        <f>IFERROR(VLOOKUP(AC395,DAY!$A$2:$E$3000,5,0),0)</f>
        <v/>
      </c>
      <c r="AD313" s="36" t="str">
        <f>IFERROR(VLOOKUP(AD395,DAY!$A$2:$E$3000,5,0),0)</f>
        <v/>
      </c>
      <c r="AE313" s="36" t="str">
        <f>IFERROR(VLOOKUP(AE395,DAY!$A$2:$E$3000,5,0),0)</f>
        <v/>
      </c>
      <c r="AF313" s="440"/>
      <c r="AG313" s="442"/>
      <c r="AH313" s="197" t="s">
        <v>124</v>
      </c>
      <c r="AI313" s="444"/>
      <c r="AJ313" s="442"/>
      <c r="AK313" s="197" t="s">
        <v>124</v>
      </c>
      <c r="AN313" s="126"/>
      <c r="AO313" s="137"/>
      <c r="AR313" s="130"/>
    </row>
    <row r="314" spans="1:53" ht="27.75" customHeight="1" x14ac:dyDescent="0.4">
      <c r="A314" s="435"/>
      <c r="B314" s="461" t="str">
        <f>$B$26</f>
        <v>作業員A</v>
      </c>
      <c r="C314" s="132" t="s">
        <v>4</v>
      </c>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193">
        <f>IF(COUNT(D314:AE314)=0,+(COUNTIF(D314:AE314,"作業"))+(COUNTIF(D314:AE314,"休日")),"")</f>
        <v>0</v>
      </c>
      <c r="AG314" s="194">
        <f>IF(+COUNT(D314:AE314)=0,(COUNTIF(D314:AE314,"休日")),"")</f>
        <v>0</v>
      </c>
      <c r="AH314" s="473" t="str">
        <f>IFERROR(ROUND(AVERAGE(AF315,AF317,AF319,AF321,AF323,AF325),3),"")</f>
        <v/>
      </c>
      <c r="AI314" s="203">
        <f>IF(COUNT(D315:AE315)=0,+(COUNTIF(D315:AE315,"作業"))+(COUNTIF(D315:AE315,"休日")),"")</f>
        <v>0</v>
      </c>
      <c r="AJ314" s="194">
        <f>IF(COUNT(D315:AE315)=0,(COUNTIF(D315:AE315,"休日")),"")</f>
        <v>0</v>
      </c>
      <c r="AK314" s="473" t="str">
        <f>IFERROR(ROUND(AVERAGE(AI315,AI317,AI319,AI321,AI323,AI325),3),"")</f>
        <v/>
      </c>
      <c r="AM314" s="133"/>
      <c r="AN314" s="126"/>
      <c r="AO314" s="126"/>
      <c r="AP314" s="133"/>
      <c r="AQ314" s="133"/>
      <c r="AR314" s="131"/>
      <c r="AS314" s="133"/>
      <c r="AT314" s="133"/>
      <c r="AU314" s="133"/>
      <c r="AV314" s="133"/>
      <c r="AW314" s="133"/>
      <c r="AX314" s="133"/>
      <c r="AY314" s="133"/>
      <c r="AZ314" s="133"/>
      <c r="BA314" s="133"/>
    </row>
    <row r="315" spans="1:53" ht="27.75" customHeight="1" x14ac:dyDescent="0.4">
      <c r="A315" s="435"/>
      <c r="B315" s="462"/>
      <c r="C315" s="170" t="s">
        <v>5</v>
      </c>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463" t="str">
        <f>IFERROR(AN315,"")</f>
        <v/>
      </c>
      <c r="AG315" s="460"/>
      <c r="AH315" s="474"/>
      <c r="AI315" s="459" t="str">
        <f>IFERROR(AO315,"")</f>
        <v/>
      </c>
      <c r="AJ315" s="460"/>
      <c r="AK315" s="481"/>
      <c r="AN315" s="207" t="e">
        <f>ROUND(AG314/AF314,3)</f>
        <v>#DIV/0!</v>
      </c>
      <c r="AO315" s="208" t="e">
        <f>ROUND(AJ314/AI314,3)</f>
        <v>#DIV/0!</v>
      </c>
      <c r="AR315" s="135"/>
    </row>
    <row r="316" spans="1:53" ht="27.75" customHeight="1" x14ac:dyDescent="0.4">
      <c r="A316" s="435"/>
      <c r="B316" s="461" t="str">
        <f>$B$28</f>
        <v>作業員B</v>
      </c>
      <c r="C316" s="132" t="s">
        <v>4</v>
      </c>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193">
        <f>IF(COUNT(D316:AE316)=0,+(COUNTIF(D316:AE316,"作業"))+(COUNTIF(D316:AE316,"休日")),"")</f>
        <v>0</v>
      </c>
      <c r="AG316" s="194">
        <f>IF(+COUNT(D316:AE316)=0,(COUNTIF(D316:AE316,"休日")),"")</f>
        <v>0</v>
      </c>
      <c r="AH316" s="474"/>
      <c r="AI316" s="203">
        <f>IF(COUNT(D317:AE317)=0,+(COUNTIF(D317:AE317,"作業"))+(COUNTIF(D317:AE317,"休日")),"")</f>
        <v>0</v>
      </c>
      <c r="AJ316" s="194">
        <f>IF(COUNT(D317:AE317)=0,(COUNTIF(D317:AE317,"休日")),"")</f>
        <v>0</v>
      </c>
      <c r="AK316" s="481"/>
      <c r="AM316" s="133"/>
      <c r="AN316" s="126"/>
      <c r="AO316" s="126"/>
      <c r="AP316" s="133"/>
      <c r="AQ316" s="133"/>
      <c r="AR316" s="131"/>
      <c r="AS316" s="133"/>
      <c r="AT316" s="133"/>
      <c r="AU316" s="133"/>
      <c r="AV316" s="133"/>
      <c r="AW316" s="133"/>
      <c r="AX316" s="133"/>
      <c r="AY316" s="133"/>
      <c r="AZ316" s="133"/>
      <c r="BA316" s="133"/>
    </row>
    <row r="317" spans="1:53" ht="27.75" customHeight="1" x14ac:dyDescent="0.4">
      <c r="A317" s="435"/>
      <c r="B317" s="462"/>
      <c r="C317" s="170" t="s">
        <v>5</v>
      </c>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463" t="str">
        <f>IFERROR(AN317,"")</f>
        <v/>
      </c>
      <c r="AG317" s="460"/>
      <c r="AH317" s="474"/>
      <c r="AI317" s="459" t="str">
        <f>IFERROR(AO317,"")</f>
        <v/>
      </c>
      <c r="AJ317" s="460"/>
      <c r="AK317" s="481"/>
      <c r="AN317" s="207" t="e">
        <f>ROUND(AG316/AF316,3)</f>
        <v>#DIV/0!</v>
      </c>
      <c r="AO317" s="208" t="e">
        <f>ROUND(AJ316/AI316,3)</f>
        <v>#DIV/0!</v>
      </c>
      <c r="AR317" s="135"/>
    </row>
    <row r="318" spans="1:53" ht="27.75" customHeight="1" x14ac:dyDescent="0.4">
      <c r="A318" s="435"/>
      <c r="B318" s="461" t="str">
        <f>$B$30</f>
        <v>作業員C</v>
      </c>
      <c r="C318" s="132" t="s">
        <v>4</v>
      </c>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193">
        <f>IF(COUNT(D318:AE318)=0,+(COUNTIF(D318:AE318,"作業"))+(COUNTIF(D318:AE318,"休日")),"")</f>
        <v>0</v>
      </c>
      <c r="AG318" s="194">
        <f>IF(+COUNT(D318:AE318)=0,(COUNTIF(D318:AE318,"休日")),"")</f>
        <v>0</v>
      </c>
      <c r="AH318" s="474"/>
      <c r="AI318" s="203">
        <f>IF(COUNT(D319:AE319)=0,+(COUNTIF(D319:AE319,"作業"))+(COUNTIF(D319:AE319,"休日")),"")</f>
        <v>0</v>
      </c>
      <c r="AJ318" s="194">
        <f>IF(COUNT(D319:AE319)=0,(COUNTIF(D319:AE319,"休日")),"")</f>
        <v>0</v>
      </c>
      <c r="AK318" s="481"/>
      <c r="AM318" s="133"/>
      <c r="AN318" s="126"/>
      <c r="AO318" s="126"/>
      <c r="AP318" s="133"/>
      <c r="AQ318" s="133"/>
      <c r="AR318" s="131"/>
      <c r="AS318" s="133"/>
      <c r="AT318" s="133"/>
      <c r="AU318" s="133"/>
      <c r="AV318" s="133"/>
      <c r="AW318" s="133"/>
      <c r="AX318" s="133"/>
      <c r="AY318" s="133"/>
      <c r="AZ318" s="133"/>
      <c r="BA318" s="133"/>
    </row>
    <row r="319" spans="1:53" ht="27.75" customHeight="1" x14ac:dyDescent="0.4">
      <c r="A319" s="435"/>
      <c r="B319" s="462"/>
      <c r="C319" s="170" t="s">
        <v>5</v>
      </c>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463" t="str">
        <f>IFERROR(AN319,"")</f>
        <v/>
      </c>
      <c r="AG319" s="460"/>
      <c r="AH319" s="475"/>
      <c r="AI319" s="459" t="str">
        <f>IFERROR(AO319,"")</f>
        <v/>
      </c>
      <c r="AJ319" s="460"/>
      <c r="AK319" s="482"/>
      <c r="AN319" s="207" t="e">
        <f>ROUND(AG318/AF318,3)</f>
        <v>#DIV/0!</v>
      </c>
      <c r="AO319" s="208" t="e">
        <f>ROUND(AJ318/AI318,3)</f>
        <v>#DIV/0!</v>
      </c>
      <c r="AR319" s="135"/>
    </row>
    <row r="320" spans="1:53" ht="27.75" customHeight="1" x14ac:dyDescent="0.4">
      <c r="A320" s="435"/>
      <c r="B320" s="461" t="str">
        <f>$B$32</f>
        <v>作業員D</v>
      </c>
      <c r="C320" s="132" t="s">
        <v>4</v>
      </c>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193">
        <f>IF(COUNT(D320:AE320)=0,+(COUNTIF(D320:AE320,"作業"))+(COUNTIF(D320:AE320,"休日")),"")</f>
        <v>0</v>
      </c>
      <c r="AG320" s="194">
        <f>IF(+COUNT(D320:AE320)=0,(COUNTIF(D320:AE320,"休日")),"")</f>
        <v>0</v>
      </c>
      <c r="AH320" s="464"/>
      <c r="AI320" s="203">
        <f>IF(COUNT(D321:AE321)=0,+(COUNTIF(D321:AE321,"作業"))+(COUNTIF(D321:AE321,"休日")),"")</f>
        <v>0</v>
      </c>
      <c r="AJ320" s="194">
        <f>IF(COUNT(D321:AE321)=0,(COUNTIF(D321:AE321,"休日")),"")</f>
        <v>0</v>
      </c>
      <c r="AK320" s="464"/>
      <c r="AM320" s="133"/>
      <c r="AN320" s="126"/>
      <c r="AO320" s="126"/>
      <c r="AP320" s="133"/>
      <c r="AQ320" s="133"/>
      <c r="AR320" s="131"/>
      <c r="AS320" s="133"/>
      <c r="AT320" s="133"/>
      <c r="AU320" s="133"/>
      <c r="AV320" s="133"/>
      <c r="AW320" s="133"/>
      <c r="AX320" s="133"/>
      <c r="AY320" s="133"/>
      <c r="AZ320" s="133"/>
      <c r="BA320" s="133"/>
    </row>
    <row r="321" spans="1:53" ht="27.75" customHeight="1" x14ac:dyDescent="0.4">
      <c r="A321" s="435"/>
      <c r="B321" s="462"/>
      <c r="C321" s="170" t="s">
        <v>5</v>
      </c>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463" t="str">
        <f>IFERROR(AN321,"")</f>
        <v/>
      </c>
      <c r="AG321" s="460"/>
      <c r="AH321" s="465"/>
      <c r="AI321" s="459" t="str">
        <f>IFERROR(AO321,"")</f>
        <v/>
      </c>
      <c r="AJ321" s="460"/>
      <c r="AK321" s="465"/>
      <c r="AN321" s="207" t="e">
        <f>ROUND(AG320/AF320,3)</f>
        <v>#DIV/0!</v>
      </c>
      <c r="AO321" s="208" t="e">
        <f>ROUND(AJ320/AI320,3)</f>
        <v>#DIV/0!</v>
      </c>
      <c r="AR321" s="135"/>
    </row>
    <row r="322" spans="1:53" ht="27.75" customHeight="1" x14ac:dyDescent="0.4">
      <c r="A322" s="435"/>
      <c r="B322" s="461" t="str">
        <f>$B$34</f>
        <v>作業員E</v>
      </c>
      <c r="C322" s="132" t="s">
        <v>4</v>
      </c>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193">
        <f>IF(COUNT(D322:AE322)=0,+(COUNTIF(D322:AE322,"作業"))+(COUNTIF(D322:AE322,"休日")),"")</f>
        <v>0</v>
      </c>
      <c r="AG322" s="194">
        <f>IF(+COUNT(D322:AE322)=0,(COUNTIF(D322:AE322,"休日")),"")</f>
        <v>0</v>
      </c>
      <c r="AH322" s="465"/>
      <c r="AI322" s="203">
        <f>IF(COUNT(D323:AE323)=0,+(COUNTIF(D323:AE323,"作業"))+(COUNTIF(D323:AE323,"休日")),"")</f>
        <v>0</v>
      </c>
      <c r="AJ322" s="194">
        <f>IF(COUNT(D323:AE323)=0,(COUNTIF(D323:AE323,"休日")),"")</f>
        <v>0</v>
      </c>
      <c r="AK322" s="465"/>
      <c r="AM322" s="133"/>
      <c r="AN322" s="126"/>
      <c r="AO322" s="126"/>
      <c r="AP322" s="133"/>
      <c r="AQ322" s="133"/>
      <c r="AR322" s="131"/>
      <c r="AS322" s="133"/>
      <c r="AT322" s="133"/>
      <c r="AU322" s="133"/>
      <c r="AV322" s="133"/>
      <c r="AW322" s="133"/>
      <c r="AX322" s="133"/>
      <c r="AY322" s="133"/>
      <c r="AZ322" s="133"/>
      <c r="BA322" s="133"/>
    </row>
    <row r="323" spans="1:53" ht="27.75" customHeight="1" x14ac:dyDescent="0.4">
      <c r="A323" s="435"/>
      <c r="B323" s="462"/>
      <c r="C323" s="170" t="s">
        <v>5</v>
      </c>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463" t="str">
        <f>IFERROR(AN323,"")</f>
        <v/>
      </c>
      <c r="AG323" s="460"/>
      <c r="AH323" s="465"/>
      <c r="AI323" s="459" t="str">
        <f>IFERROR(AO323,"")</f>
        <v/>
      </c>
      <c r="AJ323" s="460"/>
      <c r="AK323" s="465"/>
      <c r="AN323" s="207" t="e">
        <f>ROUND(AG322/AF322,3)</f>
        <v>#DIV/0!</v>
      </c>
      <c r="AO323" s="208" t="e">
        <f>ROUND(AJ322/AI322,3)</f>
        <v>#DIV/0!</v>
      </c>
      <c r="AR323" s="135"/>
    </row>
    <row r="324" spans="1:53" ht="27.75" customHeight="1" x14ac:dyDescent="0.4">
      <c r="A324" s="435"/>
      <c r="B324" s="461" t="str">
        <f>$B$36</f>
        <v>作業員F</v>
      </c>
      <c r="C324" s="132" t="s">
        <v>4</v>
      </c>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193">
        <f>IF(COUNT(D324:AE324)=0,+(COUNTIF(D324:AE324,"作業"))+(COUNTIF(D324:AE324,"休日")),"")</f>
        <v>0</v>
      </c>
      <c r="AG324" s="194">
        <f>IF(+COUNT(D324:AE324)=0,(COUNTIF(D324:AE324,"休日")),"")</f>
        <v>0</v>
      </c>
      <c r="AH324" s="465"/>
      <c r="AI324" s="203">
        <f>IF(COUNT(D325:AE325)=0,+(COUNTIF(D325:AE325,"作業"))+(COUNTIF(D325:AE325,"休日")),"")</f>
        <v>0</v>
      </c>
      <c r="AJ324" s="194">
        <f>IF(COUNT(D325:AE325)=0,(COUNTIF(D325:AE325,"休日")),"")</f>
        <v>0</v>
      </c>
      <c r="AK324" s="465"/>
      <c r="AM324" s="133"/>
      <c r="AN324" s="126"/>
      <c r="AO324" s="126"/>
      <c r="AR324" s="131"/>
    </row>
    <row r="325" spans="1:53" ht="27.75" customHeight="1" thickBot="1" x14ac:dyDescent="0.45">
      <c r="A325" s="436"/>
      <c r="B325" s="462"/>
      <c r="C325" s="134" t="s">
        <v>5</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478" t="str">
        <f>IFERROR(AN325,"")</f>
        <v/>
      </c>
      <c r="AG325" s="479"/>
      <c r="AH325" s="466"/>
      <c r="AI325" s="480" t="str">
        <f>IFERROR(AO325,"")</f>
        <v/>
      </c>
      <c r="AJ325" s="479"/>
      <c r="AK325" s="466"/>
      <c r="AN325" s="207" t="e">
        <f>ROUND(AG324/AF324,3)</f>
        <v>#DIV/0!</v>
      </c>
      <c r="AO325" s="208" t="e">
        <f>ROUND(AJ324/AI324,3)</f>
        <v>#DIV/0!</v>
      </c>
      <c r="AR325" s="135"/>
    </row>
    <row r="326" spans="1:53" ht="27.75" customHeight="1" thickBot="1" x14ac:dyDescent="0.45">
      <c r="A326" s="434" t="s">
        <v>81</v>
      </c>
      <c r="B326" s="437" t="s">
        <v>0</v>
      </c>
      <c r="C326" s="438"/>
      <c r="D326" s="29">
        <f>IFERROR(VLOOKUP(D396,DAY!$A$2:$E$3000,2,0),0)</f>
        <v>9</v>
      </c>
      <c r="E326" s="29">
        <f>IFERROR(VLOOKUP(E396,DAY!$A$2:$E$3000,2,0),0)</f>
        <v>9</v>
      </c>
      <c r="F326" s="29">
        <f>IFERROR(VLOOKUP(F396,DAY!$A$2:$E$3000,2,0),0)</f>
        <v>9</v>
      </c>
      <c r="G326" s="29">
        <f>IFERROR(VLOOKUP(G396,DAY!$A$2:$E$3000,2,0),0)</f>
        <v>9</v>
      </c>
      <c r="H326" s="29">
        <f>IFERROR(VLOOKUP(H396,DAY!$A$2:$E$3000,2,0),0)</f>
        <v>9</v>
      </c>
      <c r="I326" s="29">
        <f>IFERROR(VLOOKUP(I396,DAY!$A$2:$E$3000,2,0),0)</f>
        <v>9</v>
      </c>
      <c r="J326" s="29">
        <f>IFERROR(VLOOKUP(J396,DAY!$A$2:$E$3000,2,0),0)</f>
        <v>9</v>
      </c>
      <c r="K326" s="29">
        <f>IFERROR(VLOOKUP(K396,DAY!$A$2:$E$3000,2,0),0)</f>
        <v>9</v>
      </c>
      <c r="L326" s="29">
        <f>IFERROR(VLOOKUP(L396,DAY!$A$2:$E$3000,2,0),0)</f>
        <v>9</v>
      </c>
      <c r="M326" s="29">
        <f>IFERROR(VLOOKUP(M396,DAY!$A$2:$E$3000,2,0),0)</f>
        <v>9</v>
      </c>
      <c r="N326" s="29">
        <f>IFERROR(VLOOKUP(N396,DAY!$A$2:$E$3000,2,0),0)</f>
        <v>9</v>
      </c>
      <c r="O326" s="29">
        <f>IFERROR(VLOOKUP(O396,DAY!$A$2:$E$3000,2,0),0)</f>
        <v>9</v>
      </c>
      <c r="P326" s="29">
        <f>IFERROR(VLOOKUP(P396,DAY!$A$2:$E$3000,2,0),0)</f>
        <v>9</v>
      </c>
      <c r="Q326" s="29">
        <f>IFERROR(VLOOKUP(Q396,DAY!$A$2:$E$3000,2,0),0)</f>
        <v>9</v>
      </c>
      <c r="R326" s="29">
        <f>IFERROR(VLOOKUP(R396,DAY!$A$2:$E$3000,2,0),0)</f>
        <v>9</v>
      </c>
      <c r="S326" s="29">
        <f>IFERROR(VLOOKUP(S396,DAY!$A$2:$E$3000,2,0),0)</f>
        <v>9</v>
      </c>
      <c r="T326" s="29">
        <f>IFERROR(VLOOKUP(T396,DAY!$A$2:$E$3000,2,0),0)</f>
        <v>10</v>
      </c>
      <c r="U326" s="29">
        <f>IFERROR(VLOOKUP(U396,DAY!$A$2:$E$3000,2,0),0)</f>
        <v>10</v>
      </c>
      <c r="V326" s="29">
        <f>IFERROR(VLOOKUP(V396,DAY!$A$2:$E$3000,2,0),0)</f>
        <v>10</v>
      </c>
      <c r="W326" s="29">
        <f>IFERROR(VLOOKUP(W396,DAY!$A$2:$E$3000,2,0),0)</f>
        <v>10</v>
      </c>
      <c r="X326" s="29">
        <f>IFERROR(VLOOKUP(X396,DAY!$A$2:$E$3000,2,0),0)</f>
        <v>10</v>
      </c>
      <c r="Y326" s="29">
        <f>IFERROR(VLOOKUP(Y396,DAY!$A$2:$E$3000,2,0),0)</f>
        <v>10</v>
      </c>
      <c r="Z326" s="29">
        <f>IFERROR(VLOOKUP(Z396,DAY!$A$2:$E$3000,2,0),0)</f>
        <v>10</v>
      </c>
      <c r="AA326" s="29">
        <f>IFERROR(VLOOKUP(AA396,DAY!$A$2:$E$3000,2,0),0)</f>
        <v>10</v>
      </c>
      <c r="AB326" s="29">
        <f>IFERROR(VLOOKUP(AB396,DAY!$A$2:$E$3000,2,0),0)</f>
        <v>10</v>
      </c>
      <c r="AC326" s="29">
        <f>IFERROR(VLOOKUP(AC396,DAY!$A$2:$E$3000,2,0),0)</f>
        <v>10</v>
      </c>
      <c r="AD326" s="29">
        <f>IFERROR(VLOOKUP(AD396,DAY!$A$2:$E$3000,2,0),0)</f>
        <v>10</v>
      </c>
      <c r="AE326" s="29">
        <f>IFERROR(VLOOKUP(AE396,DAY!$A$2:$E$3000,2,0),0)</f>
        <v>10</v>
      </c>
      <c r="AF326" s="439" t="s">
        <v>11</v>
      </c>
      <c r="AG326" s="441" t="s">
        <v>12</v>
      </c>
      <c r="AH326" s="486" t="s">
        <v>123</v>
      </c>
      <c r="AI326" s="443" t="s">
        <v>11</v>
      </c>
      <c r="AJ326" s="441" t="s">
        <v>13</v>
      </c>
      <c r="AK326" s="486" t="s">
        <v>123</v>
      </c>
      <c r="AL326" s="133"/>
      <c r="AN326" s="126"/>
      <c r="AO326" s="126"/>
      <c r="AR326" s="136"/>
    </row>
    <row r="327" spans="1:53" ht="27.75" customHeight="1" x14ac:dyDescent="0.4">
      <c r="A327" s="435"/>
      <c r="B327" s="467" t="s">
        <v>1</v>
      </c>
      <c r="C327" s="468"/>
      <c r="D327" s="32">
        <f>IFERROR(VLOOKUP(D396,DAY!$A$2:$E$3000,3,0),0)</f>
        <v>15</v>
      </c>
      <c r="E327" s="32">
        <f>IFERROR(VLOOKUP(E396,DAY!$A$2:$E$3000,3,0),0)</f>
        <v>16</v>
      </c>
      <c r="F327" s="32">
        <f>IFERROR(VLOOKUP(F396,DAY!$A$2:$E$3000,3,0),0)</f>
        <v>17</v>
      </c>
      <c r="G327" s="32">
        <f>IFERROR(VLOOKUP(G396,DAY!$A$2:$E$3000,3,0),0)</f>
        <v>18</v>
      </c>
      <c r="H327" s="32">
        <f>IFERROR(VLOOKUP(H396,DAY!$A$2:$E$3000,3,0),0)</f>
        <v>19</v>
      </c>
      <c r="I327" s="32">
        <f>IFERROR(VLOOKUP(I396,DAY!$A$2:$E$3000,3,0),0)</f>
        <v>20</v>
      </c>
      <c r="J327" s="32">
        <f>IFERROR(VLOOKUP(J396,DAY!$A$2:$E$3000,3,0),0)</f>
        <v>21</v>
      </c>
      <c r="K327" s="32">
        <f>IFERROR(VLOOKUP(K396,DAY!$A$2:$E$3000,3,0),0)</f>
        <v>22</v>
      </c>
      <c r="L327" s="32">
        <f>IFERROR(VLOOKUP(L396,DAY!$A$2:$E$3000,3,0),0)</f>
        <v>23</v>
      </c>
      <c r="M327" s="32">
        <f>IFERROR(VLOOKUP(M396,DAY!$A$2:$E$3000,3,0),0)</f>
        <v>24</v>
      </c>
      <c r="N327" s="32">
        <f>IFERROR(VLOOKUP(N396,DAY!$A$2:$E$3000,3,0),0)</f>
        <v>25</v>
      </c>
      <c r="O327" s="32">
        <f>IFERROR(VLOOKUP(O396,DAY!$A$2:$E$3000,3,0),0)</f>
        <v>26</v>
      </c>
      <c r="P327" s="32">
        <f>IFERROR(VLOOKUP(P396,DAY!$A$2:$E$3000,3,0),0)</f>
        <v>27</v>
      </c>
      <c r="Q327" s="32">
        <f>IFERROR(VLOOKUP(Q396,DAY!$A$2:$E$3000,3,0),0)</f>
        <v>28</v>
      </c>
      <c r="R327" s="32">
        <f>IFERROR(VLOOKUP(R396,DAY!$A$2:$E$3000,3,0),0)</f>
        <v>29</v>
      </c>
      <c r="S327" s="32">
        <f>IFERROR(VLOOKUP(S396,DAY!$A$2:$E$3000,3,0),0)</f>
        <v>30</v>
      </c>
      <c r="T327" s="32">
        <f>IFERROR(VLOOKUP(T396,DAY!$A$2:$E$3000,3,0),0)</f>
        <v>1</v>
      </c>
      <c r="U327" s="32">
        <f>IFERROR(VLOOKUP(U396,DAY!$A$2:$E$3000,3,0),0)</f>
        <v>2</v>
      </c>
      <c r="V327" s="32">
        <f>IFERROR(VLOOKUP(V396,DAY!$A$2:$E$3000,3,0),0)</f>
        <v>3</v>
      </c>
      <c r="W327" s="32">
        <f>IFERROR(VLOOKUP(W396,DAY!$A$2:$E$3000,3,0),0)</f>
        <v>4</v>
      </c>
      <c r="X327" s="32">
        <f>IFERROR(VLOOKUP(X396,DAY!$A$2:$E$3000,3,0),0)</f>
        <v>5</v>
      </c>
      <c r="Y327" s="32">
        <f>IFERROR(VLOOKUP(Y396,DAY!$A$2:$E$3000,3,0),0)</f>
        <v>6</v>
      </c>
      <c r="Z327" s="32">
        <f>IFERROR(VLOOKUP(Z396,DAY!$A$2:$E$3000,3,0),0)</f>
        <v>7</v>
      </c>
      <c r="AA327" s="32">
        <f>IFERROR(VLOOKUP(AA396,DAY!$A$2:$E$3000,3,0),0)</f>
        <v>8</v>
      </c>
      <c r="AB327" s="32">
        <f>IFERROR(VLOOKUP(AB396,DAY!$A$2:$E$3000,3,0),0)</f>
        <v>9</v>
      </c>
      <c r="AC327" s="32">
        <f>IFERROR(VLOOKUP(AC396,DAY!$A$2:$E$3000,3,0),0)</f>
        <v>10</v>
      </c>
      <c r="AD327" s="32">
        <f>IFERROR(VLOOKUP(AD396,DAY!$A$2:$E$3000,3,0),0)</f>
        <v>11</v>
      </c>
      <c r="AE327" s="33">
        <f>IFERROR(VLOOKUP(AE396,DAY!$A$2:$E$3000,3,0),0)</f>
        <v>12</v>
      </c>
      <c r="AF327" s="440"/>
      <c r="AG327" s="442"/>
      <c r="AH327" s="487"/>
      <c r="AI327" s="444"/>
      <c r="AJ327" s="442"/>
      <c r="AK327" s="487"/>
      <c r="AN327" s="126"/>
      <c r="AO327" s="126"/>
      <c r="AR327" s="127"/>
    </row>
    <row r="328" spans="1:53" ht="27.75" customHeight="1" x14ac:dyDescent="0.4">
      <c r="A328" s="435"/>
      <c r="B328" s="469" t="s">
        <v>2</v>
      </c>
      <c r="C328" s="470"/>
      <c r="D328" s="35" t="str">
        <f>IFERROR(VLOOKUP(D396,DAY!$A$2:$E$3000,4,0),0)</f>
        <v>水</v>
      </c>
      <c r="E328" s="35" t="str">
        <f>IFERROR(VLOOKUP(E396,DAY!$A$2:$E$3000,4,0),0)</f>
        <v>木</v>
      </c>
      <c r="F328" s="35" t="str">
        <f>IFERROR(VLOOKUP(F396,DAY!$A$2:$E$3000,4,0),0)</f>
        <v>金</v>
      </c>
      <c r="G328" s="35" t="str">
        <f>IFERROR(VLOOKUP(G396,DAY!$A$2:$E$3000,4,0),0)</f>
        <v>土</v>
      </c>
      <c r="H328" s="35" t="str">
        <f>IFERROR(VLOOKUP(H396,DAY!$A$2:$E$3000,4,0),0)</f>
        <v>日</v>
      </c>
      <c r="I328" s="35" t="str">
        <f>IFERROR(VLOOKUP(I396,DAY!$A$2:$E$3000,4,0),0)</f>
        <v>月</v>
      </c>
      <c r="J328" s="35" t="str">
        <f>IFERROR(VLOOKUP(J396,DAY!$A$2:$E$3000,4,0),0)</f>
        <v>火</v>
      </c>
      <c r="K328" s="35" t="str">
        <f>IFERROR(VLOOKUP(K396,DAY!$A$2:$E$3000,4,0),0)</f>
        <v>水</v>
      </c>
      <c r="L328" s="35" t="str">
        <f>IFERROR(VLOOKUP(L396,DAY!$A$2:$E$3000,4,0),0)</f>
        <v>木</v>
      </c>
      <c r="M328" s="35" t="str">
        <f>IFERROR(VLOOKUP(M396,DAY!$A$2:$E$3000,4,0),0)</f>
        <v>金</v>
      </c>
      <c r="N328" s="35" t="str">
        <f>IFERROR(VLOOKUP(N396,DAY!$A$2:$E$3000,4,0),0)</f>
        <v>土</v>
      </c>
      <c r="O328" s="35" t="str">
        <f>IFERROR(VLOOKUP(O396,DAY!$A$2:$E$3000,4,0),0)</f>
        <v>日</v>
      </c>
      <c r="P328" s="35" t="str">
        <f>IFERROR(VLOOKUP(P396,DAY!$A$2:$E$3000,4,0),0)</f>
        <v>月</v>
      </c>
      <c r="Q328" s="35" t="str">
        <f>IFERROR(VLOOKUP(Q396,DAY!$A$2:$E$3000,4,0),0)</f>
        <v>火</v>
      </c>
      <c r="R328" s="35" t="str">
        <f>IFERROR(VLOOKUP(R396,DAY!$A$2:$E$3000,4,0),0)</f>
        <v>水</v>
      </c>
      <c r="S328" s="35" t="str">
        <f>IFERROR(VLOOKUP(S396,DAY!$A$2:$E$3000,4,0),0)</f>
        <v>木</v>
      </c>
      <c r="T328" s="35" t="str">
        <f>IFERROR(VLOOKUP(T396,DAY!$A$2:$E$3000,4,0),0)</f>
        <v>金</v>
      </c>
      <c r="U328" s="35" t="str">
        <f>IFERROR(VLOOKUP(U396,DAY!$A$2:$E$3000,4,0),0)</f>
        <v>土</v>
      </c>
      <c r="V328" s="35" t="str">
        <f>IFERROR(VLOOKUP(V396,DAY!$A$2:$E$3000,4,0),0)</f>
        <v>日</v>
      </c>
      <c r="W328" s="35" t="str">
        <f>IFERROR(VLOOKUP(W396,DAY!$A$2:$E$3000,4,0),0)</f>
        <v>月</v>
      </c>
      <c r="X328" s="35" t="str">
        <f>IFERROR(VLOOKUP(X396,DAY!$A$2:$E$3000,4,0),0)</f>
        <v>火</v>
      </c>
      <c r="Y328" s="35" t="str">
        <f>IFERROR(VLOOKUP(Y396,DAY!$A$2:$E$3000,4,0),0)</f>
        <v>水</v>
      </c>
      <c r="Z328" s="35" t="str">
        <f>IFERROR(VLOOKUP(Z396,DAY!$A$2:$E$3000,4,0),0)</f>
        <v>木</v>
      </c>
      <c r="AA328" s="35" t="str">
        <f>IFERROR(VLOOKUP(AA396,DAY!$A$2:$E$3000,4,0),0)</f>
        <v>金</v>
      </c>
      <c r="AB328" s="35" t="str">
        <f>IFERROR(VLOOKUP(AB396,DAY!$A$2:$E$3000,4,0),0)</f>
        <v>土</v>
      </c>
      <c r="AC328" s="35" t="str">
        <f>IFERROR(VLOOKUP(AC396,DAY!$A$2:$E$3000,4,0),0)</f>
        <v>日</v>
      </c>
      <c r="AD328" s="35" t="str">
        <f>IFERROR(VLOOKUP(AD396,DAY!$A$2:$E$3000,4,0),0)</f>
        <v>月</v>
      </c>
      <c r="AE328" s="35" t="str">
        <f>IFERROR(VLOOKUP(AE396,DAY!$A$2:$E$3000,4,0),0)</f>
        <v>火</v>
      </c>
      <c r="AF328" s="440"/>
      <c r="AG328" s="442"/>
      <c r="AH328" s="206" t="str">
        <f>IF($AF$6="",$AN$4,$AN$7)</f>
        <v/>
      </c>
      <c r="AI328" s="444"/>
      <c r="AJ328" s="442"/>
      <c r="AK328" s="205" t="str">
        <f>IF($AF$6="",$AN$4,$AN$7)</f>
        <v/>
      </c>
      <c r="AN328" s="126"/>
      <c r="AO328" s="126"/>
      <c r="AR328" s="130"/>
    </row>
    <row r="329" spans="1:53" ht="86.25" customHeight="1" x14ac:dyDescent="0.4">
      <c r="A329" s="435"/>
      <c r="B329" s="471" t="s">
        <v>3</v>
      </c>
      <c r="C329" s="472"/>
      <c r="D329" s="36" t="str">
        <f>IFERROR(VLOOKUP(D396,DAY!$A$2:$E$3000,5,0),0)</f>
        <v/>
      </c>
      <c r="E329" s="36" t="str">
        <f>IFERROR(VLOOKUP(E396,DAY!$A$2:$E$3000,5,0),0)</f>
        <v/>
      </c>
      <c r="F329" s="36" t="str">
        <f>IFERROR(VLOOKUP(F396,DAY!$A$2:$E$3000,5,0),0)</f>
        <v/>
      </c>
      <c r="G329" s="36" t="str">
        <f>IFERROR(VLOOKUP(G396,DAY!$A$2:$E$3000,5,0),0)</f>
        <v/>
      </c>
      <c r="H329" s="36" t="str">
        <f>IFERROR(VLOOKUP(H396,DAY!$A$2:$E$3000,5,0),0)</f>
        <v/>
      </c>
      <c r="I329" s="36" t="str">
        <f>IFERROR(VLOOKUP(I396,DAY!$A$2:$E$3000,5,0),0)</f>
        <v>敬老の日</v>
      </c>
      <c r="J329" s="36" t="str">
        <f>IFERROR(VLOOKUP(J396,DAY!$A$2:$E$3000,5,0),0)</f>
        <v/>
      </c>
      <c r="K329" s="36" t="str">
        <f>IFERROR(VLOOKUP(K396,DAY!$A$2:$E$3000,5,0),0)</f>
        <v/>
      </c>
      <c r="L329" s="36" t="str">
        <f>IFERROR(VLOOKUP(L396,DAY!$A$2:$E$3000,5,0),0)</f>
        <v>秋分の日</v>
      </c>
      <c r="M329" s="36" t="str">
        <f>IFERROR(VLOOKUP(M396,DAY!$A$2:$E$3000,5,0),0)</f>
        <v/>
      </c>
      <c r="N329" s="36" t="str">
        <f>IFERROR(VLOOKUP(N396,DAY!$A$2:$E$3000,5,0),0)</f>
        <v/>
      </c>
      <c r="O329" s="36" t="str">
        <f>IFERROR(VLOOKUP(O396,DAY!$A$2:$E$3000,5,0),0)</f>
        <v/>
      </c>
      <c r="P329" s="36" t="str">
        <f>IFERROR(VLOOKUP(P396,DAY!$A$2:$E$3000,5,0),0)</f>
        <v/>
      </c>
      <c r="Q329" s="36" t="str">
        <f>IFERROR(VLOOKUP(Q396,DAY!$A$2:$E$3000,5,0),0)</f>
        <v/>
      </c>
      <c r="R329" s="36" t="str">
        <f>IFERROR(VLOOKUP(R396,DAY!$A$2:$E$3000,5,0),0)</f>
        <v/>
      </c>
      <c r="S329" s="36" t="str">
        <f>IFERROR(VLOOKUP(S396,DAY!$A$2:$E$3000,5,0),0)</f>
        <v/>
      </c>
      <c r="T329" s="36" t="str">
        <f>IFERROR(VLOOKUP(T396,DAY!$A$2:$E$3000,5,0),0)</f>
        <v/>
      </c>
      <c r="U329" s="36" t="str">
        <f>IFERROR(VLOOKUP(U396,DAY!$A$2:$E$3000,5,0),0)</f>
        <v/>
      </c>
      <c r="V329" s="36" t="str">
        <f>IFERROR(VLOOKUP(V396,DAY!$A$2:$E$3000,5,0),0)</f>
        <v/>
      </c>
      <c r="W329" s="36" t="str">
        <f>IFERROR(VLOOKUP(W396,DAY!$A$2:$E$3000,5,0),0)</f>
        <v/>
      </c>
      <c r="X329" s="36" t="str">
        <f>IFERROR(VLOOKUP(X396,DAY!$A$2:$E$3000,5,0),0)</f>
        <v/>
      </c>
      <c r="Y329" s="36" t="str">
        <f>IFERROR(VLOOKUP(Y396,DAY!$A$2:$E$3000,5,0),0)</f>
        <v/>
      </c>
      <c r="Z329" s="36" t="str">
        <f>IFERROR(VLOOKUP(Z396,DAY!$A$2:$E$3000,5,0),0)</f>
        <v/>
      </c>
      <c r="AA329" s="36" t="str">
        <f>IFERROR(VLOOKUP(AA396,DAY!$A$2:$E$3000,5,0),0)</f>
        <v/>
      </c>
      <c r="AB329" s="36" t="str">
        <f>IFERROR(VLOOKUP(AB396,DAY!$A$2:$E$3000,5,0),0)</f>
        <v/>
      </c>
      <c r="AC329" s="36" t="str">
        <f>IFERROR(VLOOKUP(AC396,DAY!$A$2:$E$3000,5,0),0)</f>
        <v/>
      </c>
      <c r="AD329" s="36" t="str">
        <f>IFERROR(VLOOKUP(AD396,DAY!$A$2:$E$3000,5,0),0)</f>
        <v>スポーツの日</v>
      </c>
      <c r="AE329" s="36" t="str">
        <f>IFERROR(VLOOKUP(AE396,DAY!$A$2:$E$3000,5,0),0)</f>
        <v/>
      </c>
      <c r="AF329" s="440"/>
      <c r="AG329" s="442"/>
      <c r="AH329" s="197" t="s">
        <v>124</v>
      </c>
      <c r="AI329" s="444"/>
      <c r="AJ329" s="442"/>
      <c r="AK329" s="197" t="s">
        <v>124</v>
      </c>
      <c r="AN329" s="126"/>
      <c r="AO329" s="137"/>
      <c r="AR329" s="130"/>
    </row>
    <row r="330" spans="1:53" ht="27.75" customHeight="1" x14ac:dyDescent="0.4">
      <c r="A330" s="435"/>
      <c r="B330" s="461" t="str">
        <f>$B$26</f>
        <v>作業員A</v>
      </c>
      <c r="C330" s="132" t="s">
        <v>4</v>
      </c>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193">
        <f>IF(COUNT(D330:AE330)=0,+(COUNTIF(D330:AE330,"作業"))+(COUNTIF(D330:AE330,"休日")),"")</f>
        <v>0</v>
      </c>
      <c r="AG330" s="194">
        <f>IF(+COUNT(D330:AE330)=0,(COUNTIF(D330:AE330,"休日")),"")</f>
        <v>0</v>
      </c>
      <c r="AH330" s="473" t="str">
        <f>IFERROR(ROUND(AVERAGE(AF331,AF333,AF335,AF337,AF339,AF341),3),"")</f>
        <v/>
      </c>
      <c r="AI330" s="203">
        <f>IF(COUNT(D331:AE331)=0,+(COUNTIF(D331:AE331,"作業"))+(COUNTIF(D331:AE331,"休日")),"")</f>
        <v>0</v>
      </c>
      <c r="AJ330" s="194">
        <f>IF(COUNT(D331:AE331)=0,(COUNTIF(D331:AE331,"休日")),"")</f>
        <v>0</v>
      </c>
      <c r="AK330" s="473" t="str">
        <f>IFERROR(ROUND(AVERAGE(AI331,AI333,AI335,AI337,AI339,AI341),3),"")</f>
        <v/>
      </c>
      <c r="AM330" s="133"/>
      <c r="AN330" s="126"/>
      <c r="AO330" s="126"/>
      <c r="AP330" s="133"/>
      <c r="AQ330" s="133"/>
      <c r="AR330" s="131"/>
      <c r="AS330" s="133"/>
      <c r="AT330" s="133"/>
      <c r="AU330" s="133"/>
      <c r="AV330" s="133"/>
      <c r="AW330" s="133"/>
      <c r="AX330" s="133"/>
      <c r="AY330" s="133"/>
      <c r="AZ330" s="133"/>
      <c r="BA330" s="133"/>
    </row>
    <row r="331" spans="1:53" ht="27.75" customHeight="1" x14ac:dyDescent="0.4">
      <c r="A331" s="435"/>
      <c r="B331" s="462"/>
      <c r="C331" s="170" t="s">
        <v>5</v>
      </c>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463" t="str">
        <f>IFERROR(AN331,"")</f>
        <v/>
      </c>
      <c r="AG331" s="460"/>
      <c r="AH331" s="474"/>
      <c r="AI331" s="459" t="str">
        <f>IFERROR(AO331,"")</f>
        <v/>
      </c>
      <c r="AJ331" s="460"/>
      <c r="AK331" s="481"/>
      <c r="AN331" s="207" t="e">
        <f>ROUND(AG330/AF330,3)</f>
        <v>#DIV/0!</v>
      </c>
      <c r="AO331" s="208" t="e">
        <f>ROUND(AJ330/AI330,3)</f>
        <v>#DIV/0!</v>
      </c>
      <c r="AR331" s="135"/>
    </row>
    <row r="332" spans="1:53" ht="27.75" customHeight="1" x14ac:dyDescent="0.4">
      <c r="A332" s="435"/>
      <c r="B332" s="461" t="str">
        <f>$B$28</f>
        <v>作業員B</v>
      </c>
      <c r="C332" s="132" t="s">
        <v>4</v>
      </c>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193">
        <f>IF(COUNT(D332:AE332)=0,+(COUNTIF(D332:AE332,"作業"))+(COUNTIF(D332:AE332,"休日")),"")</f>
        <v>0</v>
      </c>
      <c r="AG332" s="194">
        <f>IF(+COUNT(D332:AE332)=0,(COUNTIF(D332:AE332,"休日")),"")</f>
        <v>0</v>
      </c>
      <c r="AH332" s="474"/>
      <c r="AI332" s="203">
        <f>IF(COUNT(D333:AE333)=0,+(COUNTIF(D333:AE333,"作業"))+(COUNTIF(D333:AE333,"休日")),"")</f>
        <v>0</v>
      </c>
      <c r="AJ332" s="194">
        <f>IF(COUNT(D333:AE333)=0,(COUNTIF(D333:AE333,"休日")),"")</f>
        <v>0</v>
      </c>
      <c r="AK332" s="481"/>
      <c r="AM332" s="133"/>
      <c r="AN332" s="126"/>
      <c r="AO332" s="126"/>
      <c r="AP332" s="133"/>
      <c r="AQ332" s="133"/>
      <c r="AR332" s="131"/>
      <c r="AS332" s="133"/>
      <c r="AT332" s="133"/>
      <c r="AU332" s="133"/>
      <c r="AV332" s="133"/>
      <c r="AW332" s="133"/>
      <c r="AX332" s="133"/>
      <c r="AY332" s="133"/>
      <c r="AZ332" s="133"/>
      <c r="BA332" s="133"/>
    </row>
    <row r="333" spans="1:53" ht="27.75" customHeight="1" x14ac:dyDescent="0.4">
      <c r="A333" s="435"/>
      <c r="B333" s="462"/>
      <c r="C333" s="170" t="s">
        <v>5</v>
      </c>
      <c r="D333" s="98"/>
      <c r="E333" s="98"/>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463" t="str">
        <f>IFERROR(AN333,"")</f>
        <v/>
      </c>
      <c r="AG333" s="460"/>
      <c r="AH333" s="474"/>
      <c r="AI333" s="459" t="str">
        <f>IFERROR(AO333,"")</f>
        <v/>
      </c>
      <c r="AJ333" s="460"/>
      <c r="AK333" s="481"/>
      <c r="AN333" s="207" t="e">
        <f>ROUND(AG332/AF332,3)</f>
        <v>#DIV/0!</v>
      </c>
      <c r="AO333" s="208" t="e">
        <f>ROUND(AJ332/AI332,3)</f>
        <v>#DIV/0!</v>
      </c>
      <c r="AR333" s="135"/>
    </row>
    <row r="334" spans="1:53" ht="27.75" customHeight="1" x14ac:dyDescent="0.4">
      <c r="A334" s="435"/>
      <c r="B334" s="461" t="str">
        <f>$B$30</f>
        <v>作業員C</v>
      </c>
      <c r="C334" s="132" t="s">
        <v>4</v>
      </c>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193">
        <f>IF(COUNT(D334:AE334)=0,+(COUNTIF(D334:AE334,"作業"))+(COUNTIF(D334:AE334,"休日")),"")</f>
        <v>0</v>
      </c>
      <c r="AG334" s="194">
        <f>IF(+COUNT(D334:AE334)=0,(COUNTIF(D334:AE334,"休日")),"")</f>
        <v>0</v>
      </c>
      <c r="AH334" s="474"/>
      <c r="AI334" s="203">
        <f>IF(COUNT(D335:AE335)=0,+(COUNTIF(D335:AE335,"作業"))+(COUNTIF(D335:AE335,"休日")),"")</f>
        <v>0</v>
      </c>
      <c r="AJ334" s="194">
        <f>IF(COUNT(D335:AE335)=0,(COUNTIF(D335:AE335,"休日")),"")</f>
        <v>0</v>
      </c>
      <c r="AK334" s="481"/>
      <c r="AM334" s="133"/>
      <c r="AN334" s="126"/>
      <c r="AO334" s="126"/>
      <c r="AP334" s="133"/>
      <c r="AQ334" s="133"/>
      <c r="AR334" s="131"/>
      <c r="AS334" s="133"/>
      <c r="AT334" s="133"/>
      <c r="AU334" s="133"/>
      <c r="AV334" s="133"/>
      <c r="AW334" s="133"/>
      <c r="AX334" s="133"/>
      <c r="AY334" s="133"/>
      <c r="AZ334" s="133"/>
      <c r="BA334" s="133"/>
    </row>
    <row r="335" spans="1:53" ht="27.75" customHeight="1" x14ac:dyDescent="0.4">
      <c r="A335" s="435"/>
      <c r="B335" s="462"/>
      <c r="C335" s="170" t="s">
        <v>5</v>
      </c>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463" t="str">
        <f>IFERROR(AN335,"")</f>
        <v/>
      </c>
      <c r="AG335" s="460"/>
      <c r="AH335" s="475"/>
      <c r="AI335" s="459" t="str">
        <f>IFERROR(AO335,"")</f>
        <v/>
      </c>
      <c r="AJ335" s="460"/>
      <c r="AK335" s="482"/>
      <c r="AN335" s="207" t="e">
        <f>ROUND(AG334/AF334,3)</f>
        <v>#DIV/0!</v>
      </c>
      <c r="AO335" s="208" t="e">
        <f>ROUND(AJ334/AI334,3)</f>
        <v>#DIV/0!</v>
      </c>
      <c r="AR335" s="135"/>
    </row>
    <row r="336" spans="1:53" ht="27.75" customHeight="1" x14ac:dyDescent="0.4">
      <c r="A336" s="435"/>
      <c r="B336" s="461" t="str">
        <f>$B$32</f>
        <v>作業員D</v>
      </c>
      <c r="C336" s="132" t="s">
        <v>4</v>
      </c>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193">
        <f>IF(COUNT(D336:AE336)=0,+(COUNTIF(D336:AE336,"作業"))+(COUNTIF(D336:AE336,"休日")),"")</f>
        <v>0</v>
      </c>
      <c r="AG336" s="194">
        <f>IF(+COUNT(D336:AE336)=0,(COUNTIF(D336:AE336,"休日")),"")</f>
        <v>0</v>
      </c>
      <c r="AH336" s="464"/>
      <c r="AI336" s="203">
        <f>IF(COUNT(D337:AE337)=0,+(COUNTIF(D337:AE337,"作業"))+(COUNTIF(D337:AE337,"休日")),"")</f>
        <v>0</v>
      </c>
      <c r="AJ336" s="194">
        <f>IF(COUNT(D337:AE337)=0,(COUNTIF(D337:AE337,"休日")),"")</f>
        <v>0</v>
      </c>
      <c r="AK336" s="464"/>
      <c r="AM336" s="133"/>
      <c r="AN336" s="126"/>
      <c r="AO336" s="126"/>
      <c r="AP336" s="133"/>
      <c r="AQ336" s="133"/>
      <c r="AR336" s="131"/>
      <c r="AS336" s="133"/>
      <c r="AT336" s="133"/>
      <c r="AU336" s="133"/>
      <c r="AV336" s="133"/>
      <c r="AW336" s="133"/>
      <c r="AX336" s="133"/>
      <c r="AY336" s="133"/>
      <c r="AZ336" s="133"/>
      <c r="BA336" s="133"/>
    </row>
    <row r="337" spans="1:53" ht="27.75" customHeight="1" x14ac:dyDescent="0.4">
      <c r="A337" s="435"/>
      <c r="B337" s="462"/>
      <c r="C337" s="170" t="s">
        <v>5</v>
      </c>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463" t="str">
        <f>IFERROR(AN337,"")</f>
        <v/>
      </c>
      <c r="AG337" s="460"/>
      <c r="AH337" s="465"/>
      <c r="AI337" s="459" t="str">
        <f>IFERROR(AO337,"")</f>
        <v/>
      </c>
      <c r="AJ337" s="460"/>
      <c r="AK337" s="465"/>
      <c r="AN337" s="207" t="e">
        <f>ROUND(AG336/AF336,3)</f>
        <v>#DIV/0!</v>
      </c>
      <c r="AO337" s="208" t="e">
        <f>ROUND(AJ336/AI336,3)</f>
        <v>#DIV/0!</v>
      </c>
      <c r="AR337" s="135"/>
    </row>
    <row r="338" spans="1:53" ht="27.75" customHeight="1" x14ac:dyDescent="0.4">
      <c r="A338" s="435"/>
      <c r="B338" s="461" t="str">
        <f>$B$34</f>
        <v>作業員E</v>
      </c>
      <c r="C338" s="132" t="s">
        <v>4</v>
      </c>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193">
        <f>IF(COUNT(D338:AE338)=0,+(COUNTIF(D338:AE338,"作業"))+(COUNTIF(D338:AE338,"休日")),"")</f>
        <v>0</v>
      </c>
      <c r="AG338" s="194">
        <f>IF(+COUNT(D338:AE338)=0,(COUNTIF(D338:AE338,"休日")),"")</f>
        <v>0</v>
      </c>
      <c r="AH338" s="465"/>
      <c r="AI338" s="203">
        <f>IF(COUNT(D339:AE339)=0,+(COUNTIF(D339:AE339,"作業"))+(COUNTIF(D339:AE339,"休日")),"")</f>
        <v>0</v>
      </c>
      <c r="AJ338" s="194">
        <f>IF(COUNT(D339:AE339)=0,(COUNTIF(D339:AE339,"休日")),"")</f>
        <v>0</v>
      </c>
      <c r="AK338" s="465"/>
      <c r="AM338" s="133"/>
      <c r="AN338" s="126"/>
      <c r="AO338" s="126"/>
      <c r="AP338" s="133"/>
      <c r="AQ338" s="133"/>
      <c r="AR338" s="131"/>
      <c r="AS338" s="133"/>
      <c r="AT338" s="133"/>
      <c r="AU338" s="133"/>
      <c r="AV338" s="133"/>
      <c r="AW338" s="133"/>
      <c r="AX338" s="133"/>
      <c r="AY338" s="133"/>
      <c r="AZ338" s="133"/>
      <c r="BA338" s="133"/>
    </row>
    <row r="339" spans="1:53" ht="27.75" customHeight="1" x14ac:dyDescent="0.4">
      <c r="A339" s="435"/>
      <c r="B339" s="462"/>
      <c r="C339" s="170" t="s">
        <v>5</v>
      </c>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463" t="str">
        <f>IFERROR(AN339,"")</f>
        <v/>
      </c>
      <c r="AG339" s="460"/>
      <c r="AH339" s="465"/>
      <c r="AI339" s="459" t="str">
        <f>IFERROR(AO339,"")</f>
        <v/>
      </c>
      <c r="AJ339" s="460"/>
      <c r="AK339" s="465"/>
      <c r="AN339" s="207" t="e">
        <f>ROUND(AG338/AF338,3)</f>
        <v>#DIV/0!</v>
      </c>
      <c r="AO339" s="208" t="e">
        <f>ROUND(AJ338/AI338,3)</f>
        <v>#DIV/0!</v>
      </c>
      <c r="AR339" s="135"/>
    </row>
    <row r="340" spans="1:53" ht="27.75" customHeight="1" x14ac:dyDescent="0.4">
      <c r="A340" s="435"/>
      <c r="B340" s="461" t="str">
        <f>$B$36</f>
        <v>作業員F</v>
      </c>
      <c r="C340" s="132" t="s">
        <v>4</v>
      </c>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193">
        <f>IF(COUNT(D340:AE340)=0,+(COUNTIF(D340:AE340,"作業"))+(COUNTIF(D340:AE340,"休日")),"")</f>
        <v>0</v>
      </c>
      <c r="AG340" s="194">
        <f>IF(+COUNT(D340:AE340)=0,(COUNTIF(D340:AE340,"休日")),"")</f>
        <v>0</v>
      </c>
      <c r="AH340" s="465"/>
      <c r="AI340" s="203">
        <f>IF(COUNT(D341:AE341)=0,+(COUNTIF(D341:AE341,"作業"))+(COUNTIF(D341:AE341,"休日")),"")</f>
        <v>0</v>
      </c>
      <c r="AJ340" s="194">
        <f>IF(COUNT(D341:AE341)=0,(COUNTIF(D341:AE341,"休日")),"")</f>
        <v>0</v>
      </c>
      <c r="AK340" s="465"/>
      <c r="AM340" s="133"/>
      <c r="AN340" s="126"/>
      <c r="AO340" s="126"/>
      <c r="AR340" s="131"/>
    </row>
    <row r="341" spans="1:53" ht="27.75" customHeight="1" thickBot="1" x14ac:dyDescent="0.45">
      <c r="A341" s="436"/>
      <c r="B341" s="477"/>
      <c r="C341" s="134" t="s">
        <v>5</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478" t="str">
        <f>IFERROR(AN341,"")</f>
        <v/>
      </c>
      <c r="AG341" s="479"/>
      <c r="AH341" s="466"/>
      <c r="AI341" s="480" t="str">
        <f>IFERROR(AO341,"")</f>
        <v/>
      </c>
      <c r="AJ341" s="479"/>
      <c r="AK341" s="466"/>
      <c r="AN341" s="207" t="e">
        <f>ROUND(AG340/AF340,3)</f>
        <v>#DIV/0!</v>
      </c>
      <c r="AO341" s="208" t="e">
        <f>ROUND(AJ340/AI340,3)</f>
        <v>#DIV/0!</v>
      </c>
      <c r="AR341" s="135"/>
    </row>
    <row r="342" spans="1:53" ht="27.75" customHeight="1" thickBot="1" x14ac:dyDescent="0.45">
      <c r="A342" s="102"/>
      <c r="B342" s="102"/>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72"/>
      <c r="AG342" s="172"/>
      <c r="AH342" s="102"/>
      <c r="AI342" s="172"/>
      <c r="AJ342" s="172"/>
      <c r="AK342" s="102"/>
      <c r="AN342" s="126"/>
      <c r="AO342" s="126"/>
      <c r="AR342" s="173"/>
    </row>
    <row r="343" spans="1:53" ht="27.75" hidden="1" customHeight="1" thickBot="1" x14ac:dyDescent="0.45">
      <c r="A343" s="102"/>
      <c r="B343" s="102"/>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72"/>
      <c r="AG343" s="106" t="s">
        <v>128</v>
      </c>
      <c r="AH343" s="141">
        <f>COUNTIF(AH32:AH341,"クリア")</f>
        <v>0</v>
      </c>
      <c r="AI343" s="172"/>
      <c r="AJ343" s="106" t="s">
        <v>129</v>
      </c>
      <c r="AK343" s="141">
        <f>COUNTIF(AK32:AK341,"達成")</f>
        <v>0</v>
      </c>
      <c r="AN343" s="141"/>
      <c r="AO343" s="126"/>
      <c r="AR343" s="173"/>
    </row>
    <row r="344" spans="1:53" ht="27" hidden="1" thickBot="1" x14ac:dyDescent="0.45">
      <c r="A344" s="139"/>
      <c r="B344" s="139"/>
      <c r="C344" s="140"/>
      <c r="D344" s="140"/>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c r="AA344" s="174"/>
      <c r="AB344" s="174"/>
      <c r="AC344" s="174"/>
      <c r="AD344" s="174"/>
      <c r="AE344" s="174"/>
      <c r="AF344" s="175"/>
      <c r="AG344" s="175"/>
      <c r="AH344" s="176"/>
      <c r="AI344" s="177"/>
      <c r="AJ344" s="178"/>
      <c r="AK344" s="176"/>
      <c r="AN344" s="126"/>
      <c r="AO344" s="126"/>
    </row>
    <row r="345" spans="1:53" ht="26.25" x14ac:dyDescent="0.4">
      <c r="A345" s="139"/>
      <c r="B345" s="139"/>
      <c r="C345" s="179" t="str">
        <f>$B$26</f>
        <v>作業員A</v>
      </c>
      <c r="D345" s="180"/>
      <c r="E345" s="181"/>
      <c r="F345" s="181"/>
      <c r="G345" s="181"/>
      <c r="H345" s="488" t="s">
        <v>4</v>
      </c>
      <c r="I345" s="489"/>
      <c r="J345" s="490"/>
      <c r="K345" s="491" t="s">
        <v>5</v>
      </c>
      <c r="L345" s="492"/>
      <c r="M345" s="493"/>
      <c r="N345" s="139"/>
      <c r="O345" s="179" t="str">
        <f>$B$28</f>
        <v>作業員B</v>
      </c>
      <c r="P345" s="181"/>
      <c r="Q345" s="181"/>
      <c r="R345" s="181"/>
      <c r="S345" s="181"/>
      <c r="T345" s="488" t="s">
        <v>4</v>
      </c>
      <c r="U345" s="489"/>
      <c r="V345" s="490"/>
      <c r="W345" s="491" t="s">
        <v>5</v>
      </c>
      <c r="X345" s="492"/>
      <c r="Y345" s="493"/>
      <c r="Z345" s="139"/>
      <c r="AA345" s="182" t="str">
        <f>$B$30</f>
        <v>作業員C</v>
      </c>
      <c r="AB345" s="183"/>
      <c r="AC345" s="183"/>
      <c r="AD345" s="183"/>
      <c r="AE345" s="183"/>
      <c r="AF345" s="488" t="s">
        <v>4</v>
      </c>
      <c r="AG345" s="489"/>
      <c r="AH345" s="490"/>
      <c r="AI345" s="491" t="s">
        <v>5</v>
      </c>
      <c r="AJ345" s="492"/>
      <c r="AK345" s="493"/>
      <c r="AN345" s="126"/>
      <c r="AO345" s="126"/>
    </row>
    <row r="346" spans="1:53" ht="29.25" customHeight="1" x14ac:dyDescent="0.4">
      <c r="A346" s="139"/>
      <c r="B346" s="139"/>
      <c r="C346" s="184"/>
      <c r="D346" s="185"/>
      <c r="E346" s="494" t="s">
        <v>125</v>
      </c>
      <c r="F346" s="494"/>
      <c r="G346" s="495"/>
      <c r="H346" s="496">
        <f>AF26+AF42+AF58+AF74+AF90+AF106+AF122+AF138+AF154+AF170+AF186+AF202+AF218+AF234+AF250+AF266+AF282+AF298+AF314+AF330</f>
        <v>0</v>
      </c>
      <c r="I346" s="497"/>
      <c r="J346" s="498"/>
      <c r="K346" s="499">
        <f>AI26+AI42+AI58+AI74+AI90+AI106+AI122+AI138+AI154+AI170+AI186+AI202+AI218+AI234+AI250+AI266+AI282+AI298+AI314+AI330</f>
        <v>0</v>
      </c>
      <c r="L346" s="500"/>
      <c r="M346" s="501"/>
      <c r="N346" s="139"/>
      <c r="O346" s="184"/>
      <c r="P346" s="185"/>
      <c r="Q346" s="494" t="s">
        <v>125</v>
      </c>
      <c r="R346" s="494"/>
      <c r="S346" s="495"/>
      <c r="T346" s="496">
        <f>AF28+AF44+AF60+AF76+AF92+AF108+AF124+AF140+AF156+AF172+AF188+AF204+AF220+AF236+AF252+AF268+AF284+AF300+AF316+AF332</f>
        <v>0</v>
      </c>
      <c r="U346" s="497"/>
      <c r="V346" s="498"/>
      <c r="W346" s="499">
        <f>AI28+AI44+AI60+AI76+AI92+AI108+AI124+AI140+AI156+AI172+AI188+AI204+AI220+AI236+AI252+AI268+AI284+AI300+AI316+AI332</f>
        <v>0</v>
      </c>
      <c r="X346" s="500"/>
      <c r="Y346" s="501"/>
      <c r="Z346" s="139"/>
      <c r="AA346" s="184"/>
      <c r="AB346" s="185"/>
      <c r="AC346" s="494" t="s">
        <v>125</v>
      </c>
      <c r="AD346" s="494"/>
      <c r="AE346" s="495"/>
      <c r="AF346" s="496">
        <f>AF30+AF46+AF62+AF78+AF94+AF110+AF126+AF142+AF158+AF174+AF190+AF206+AF222+AF238+AF254+AF270+AF286+AF302+AF318+AF334</f>
        <v>0</v>
      </c>
      <c r="AG346" s="497"/>
      <c r="AH346" s="498"/>
      <c r="AI346" s="499">
        <f>AI30+AI46+AI62+AI78+AI94+AI110+AI126+AI142+AI158+AI174+AI190+AI206+AI222+AI238+AI254+AI270+AI286+AI302+AI318+AI334</f>
        <v>0</v>
      </c>
      <c r="AJ346" s="500"/>
      <c r="AK346" s="501"/>
      <c r="AN346" s="126"/>
      <c r="AO346" s="126"/>
    </row>
    <row r="347" spans="1:53" ht="29.25" customHeight="1" x14ac:dyDescent="0.4">
      <c r="A347" s="139"/>
      <c r="B347" s="139"/>
      <c r="C347" s="186"/>
      <c r="D347" s="187"/>
      <c r="E347" s="528" t="s">
        <v>126</v>
      </c>
      <c r="F347" s="528"/>
      <c r="G347" s="529"/>
      <c r="H347" s="508">
        <f>AG26+AG42+AG58+AG74+AG90+AG106+AG122+AG138+AG154+AG170+AG186+AG202+AG218+AG234+AG250+AG266+AG282+AG298+AG314+AG330</f>
        <v>0</v>
      </c>
      <c r="I347" s="509"/>
      <c r="J347" s="510"/>
      <c r="K347" s="511">
        <f>AJ26+AJ42+AJ58+AJ74+AJ90+AJ106+AJ122+AJ138+AJ154+AJ170+AJ186+AJ202+AJ218+AJ234+AJ250+AJ266+AJ282+AJ298+AJ314+AJ330</f>
        <v>0</v>
      </c>
      <c r="L347" s="512"/>
      <c r="M347" s="513"/>
      <c r="N347" s="139"/>
      <c r="O347" s="186"/>
      <c r="P347" s="187"/>
      <c r="Q347" s="528" t="s">
        <v>126</v>
      </c>
      <c r="R347" s="528"/>
      <c r="S347" s="529"/>
      <c r="T347" s="508">
        <f>AG28+AG44+AG60+AG76+AG92+AG108+AG124+AG140+AG156+AG172+AG188+AG204+AG220+AG236+AG252+AG268+AG284+AG300+AG316+AG332</f>
        <v>0</v>
      </c>
      <c r="U347" s="509"/>
      <c r="V347" s="510"/>
      <c r="W347" s="511">
        <f>AJ28+AJ44+AJ60+AJ76+AJ92+AJ108+AJ124+AJ140+AJ156+AJ172+AJ188+AJ204+AJ220+AJ236+AJ252+AJ268+AJ284+AJ300+AJ316+AJ332</f>
        <v>0</v>
      </c>
      <c r="X347" s="512"/>
      <c r="Y347" s="513"/>
      <c r="Z347" s="139"/>
      <c r="AA347" s="186"/>
      <c r="AB347" s="187"/>
      <c r="AC347" s="528" t="s">
        <v>126</v>
      </c>
      <c r="AD347" s="528"/>
      <c r="AE347" s="529"/>
      <c r="AF347" s="508">
        <f>AG30+AG46+AG62+AG78+AG94+AG110+AG126+AG142+AG158+AG174+AG190+AG206+AG222+AG238+AG254+AG270+AG286+AG302+AG318+AG334</f>
        <v>0</v>
      </c>
      <c r="AG347" s="509"/>
      <c r="AH347" s="510"/>
      <c r="AI347" s="511">
        <f>AJ30+AJ46+AJ62+AJ78+AJ94+AJ110+AJ126+AJ142+AJ158+AJ174+AJ190+AJ206+AJ222+AJ238+AJ254+AJ270+AJ286+AJ302+AJ318+AJ334</f>
        <v>0</v>
      </c>
      <c r="AJ347" s="512"/>
      <c r="AK347" s="513"/>
      <c r="AN347" s="126"/>
      <c r="AO347" s="126"/>
    </row>
    <row r="348" spans="1:53" ht="29.25" customHeight="1" thickBot="1" x14ac:dyDescent="0.45">
      <c r="A348" s="139"/>
      <c r="B348" s="139"/>
      <c r="C348" s="514"/>
      <c r="D348" s="515"/>
      <c r="E348" s="515"/>
      <c r="F348" s="516" t="s">
        <v>47</v>
      </c>
      <c r="G348" s="517"/>
      <c r="H348" s="518" t="e">
        <f>ROUND(H347/H346,3)</f>
        <v>#DIV/0!</v>
      </c>
      <c r="I348" s="519"/>
      <c r="J348" s="520"/>
      <c r="K348" s="521" t="e">
        <f>ROUND(K347/K346,3)</f>
        <v>#DIV/0!</v>
      </c>
      <c r="L348" s="522"/>
      <c r="M348" s="523"/>
      <c r="N348" s="139"/>
      <c r="O348" s="514"/>
      <c r="P348" s="515"/>
      <c r="Q348" s="515"/>
      <c r="R348" s="516" t="s">
        <v>47</v>
      </c>
      <c r="S348" s="517"/>
      <c r="T348" s="518" t="e">
        <f>ROUND(T347/T346,3)</f>
        <v>#DIV/0!</v>
      </c>
      <c r="U348" s="519"/>
      <c r="V348" s="520"/>
      <c r="W348" s="521" t="e">
        <f>ROUND(W347/W346,3)</f>
        <v>#DIV/0!</v>
      </c>
      <c r="X348" s="522"/>
      <c r="Y348" s="523"/>
      <c r="Z348" s="139"/>
      <c r="AA348" s="524"/>
      <c r="AB348" s="525"/>
      <c r="AC348" s="525"/>
      <c r="AD348" s="526" t="s">
        <v>47</v>
      </c>
      <c r="AE348" s="527"/>
      <c r="AF348" s="518" t="e">
        <f>ROUND(AF347/AF346,3)</f>
        <v>#DIV/0!</v>
      </c>
      <c r="AG348" s="519"/>
      <c r="AH348" s="520"/>
      <c r="AI348" s="521" t="e">
        <f>ROUND(AI347/AI346,3)</f>
        <v>#DIV/0!</v>
      </c>
      <c r="AJ348" s="522"/>
      <c r="AK348" s="523"/>
      <c r="AN348" s="126"/>
      <c r="AO348" s="126"/>
    </row>
    <row r="349" spans="1:53" ht="27.95" customHeight="1" x14ac:dyDescent="0.4">
      <c r="A349" s="139"/>
      <c r="B349" s="139"/>
      <c r="C349" s="530" t="s">
        <v>121</v>
      </c>
      <c r="D349" s="531"/>
      <c r="E349" s="531"/>
      <c r="F349" s="531"/>
      <c r="G349" s="532"/>
      <c r="H349" s="533" t="str">
        <f>IFERROR(H348,"")</f>
        <v/>
      </c>
      <c r="I349" s="534"/>
      <c r="J349" s="535"/>
      <c r="K349" s="539" t="str">
        <f>IFERROR(K348,"")</f>
        <v/>
      </c>
      <c r="L349" s="540"/>
      <c r="M349" s="541"/>
      <c r="N349" s="139"/>
      <c r="O349" s="530" t="s">
        <v>121</v>
      </c>
      <c r="P349" s="531"/>
      <c r="Q349" s="531"/>
      <c r="R349" s="531"/>
      <c r="S349" s="532"/>
      <c r="T349" s="533" t="str">
        <f>IFERROR(T348,"")</f>
        <v/>
      </c>
      <c r="U349" s="534"/>
      <c r="V349" s="535"/>
      <c r="W349" s="539" t="str">
        <f>IFERROR(W348,"")</f>
        <v/>
      </c>
      <c r="X349" s="540"/>
      <c r="Y349" s="541"/>
      <c r="Z349" s="139"/>
      <c r="AA349" s="530" t="s">
        <v>121</v>
      </c>
      <c r="AB349" s="531"/>
      <c r="AC349" s="531"/>
      <c r="AD349" s="531"/>
      <c r="AE349" s="532"/>
      <c r="AF349" s="533" t="str">
        <f>IFERROR(AF348,"")</f>
        <v/>
      </c>
      <c r="AG349" s="534"/>
      <c r="AH349" s="535"/>
      <c r="AI349" s="539" t="str">
        <f>IFERROR(AI348,"")</f>
        <v/>
      </c>
      <c r="AJ349" s="540"/>
      <c r="AK349" s="541"/>
      <c r="AN349" s="126"/>
      <c r="AO349" s="126"/>
    </row>
    <row r="350" spans="1:53" ht="27.75" customHeight="1" x14ac:dyDescent="0.4">
      <c r="A350" s="139"/>
      <c r="B350" s="139"/>
      <c r="C350" s="188"/>
      <c r="D350" s="545" t="s">
        <v>48</v>
      </c>
      <c r="E350" s="545"/>
      <c r="F350" s="545"/>
      <c r="G350" s="189"/>
      <c r="H350" s="536"/>
      <c r="I350" s="537"/>
      <c r="J350" s="538"/>
      <c r="K350" s="542"/>
      <c r="L350" s="543"/>
      <c r="M350" s="544"/>
      <c r="N350" s="139"/>
      <c r="O350" s="188"/>
      <c r="P350" s="545" t="s">
        <v>48</v>
      </c>
      <c r="Q350" s="545"/>
      <c r="R350" s="545"/>
      <c r="S350" s="189"/>
      <c r="T350" s="536"/>
      <c r="U350" s="537"/>
      <c r="V350" s="538"/>
      <c r="W350" s="542"/>
      <c r="X350" s="543"/>
      <c r="Y350" s="544"/>
      <c r="Z350" s="139"/>
      <c r="AA350" s="188"/>
      <c r="AB350" s="545" t="s">
        <v>48</v>
      </c>
      <c r="AC350" s="545"/>
      <c r="AD350" s="545"/>
      <c r="AE350" s="189"/>
      <c r="AF350" s="536"/>
      <c r="AG350" s="537"/>
      <c r="AH350" s="538"/>
      <c r="AI350" s="542"/>
      <c r="AJ350" s="543"/>
      <c r="AK350" s="544"/>
      <c r="AN350" s="126"/>
      <c r="AO350" s="126"/>
    </row>
    <row r="351" spans="1:53" ht="27" customHeight="1" thickBot="1" x14ac:dyDescent="0.45">
      <c r="A351" s="139"/>
      <c r="B351" s="139"/>
      <c r="C351" s="546" t="s">
        <v>44</v>
      </c>
      <c r="D351" s="547"/>
      <c r="E351" s="547"/>
      <c r="F351" s="547"/>
      <c r="G351" s="548"/>
      <c r="H351" s="502" t="str">
        <f>IF(H346&lt;7,"対象外",IF(H349&gt;=0.285,"クリア","休暇不足"))</f>
        <v>対象外</v>
      </c>
      <c r="I351" s="503"/>
      <c r="J351" s="504"/>
      <c r="K351" s="505" t="str">
        <f>IF(K346&lt;7,"対象外",IF(K349&gt;=0.285,"達成","未達成"))</f>
        <v>対象外</v>
      </c>
      <c r="L351" s="506"/>
      <c r="M351" s="507"/>
      <c r="N351" s="139"/>
      <c r="O351" s="546" t="s">
        <v>44</v>
      </c>
      <c r="P351" s="547"/>
      <c r="Q351" s="547"/>
      <c r="R351" s="547"/>
      <c r="S351" s="548"/>
      <c r="T351" s="502" t="str">
        <f>IF(T346&lt;7,"対象外",IF(T349&gt;=0.285,"クリア","休暇不足"))</f>
        <v>対象外</v>
      </c>
      <c r="U351" s="503"/>
      <c r="V351" s="504"/>
      <c r="W351" s="505" t="str">
        <f>IF(W346&lt;7,"対象外",IF(W349&gt;=0.285,"達成","未達成"))</f>
        <v>対象外</v>
      </c>
      <c r="X351" s="506"/>
      <c r="Y351" s="507"/>
      <c r="Z351" s="139"/>
      <c r="AA351" s="546" t="s">
        <v>44</v>
      </c>
      <c r="AB351" s="547"/>
      <c r="AC351" s="547"/>
      <c r="AD351" s="547"/>
      <c r="AE351" s="548"/>
      <c r="AF351" s="502" t="str">
        <f>IF(AF346&lt;7,"対象外",IF(AF349&gt;=0.285,"クリア","休暇不足"))</f>
        <v>対象外</v>
      </c>
      <c r="AG351" s="503"/>
      <c r="AH351" s="504"/>
      <c r="AI351" s="505" t="str">
        <f>IF(AI346&lt;7,"対象外",IF(AI349&gt;=0.285,"達成","未達成"))</f>
        <v>対象外</v>
      </c>
      <c r="AJ351" s="506"/>
      <c r="AK351" s="507"/>
      <c r="AN351" s="126"/>
      <c r="AO351" s="126"/>
    </row>
    <row r="352" spans="1:53" ht="27" customHeight="1" thickBot="1" x14ac:dyDescent="0.45">
      <c r="A352" s="139"/>
      <c r="B352" s="139"/>
      <c r="C352" s="190"/>
      <c r="D352" s="177"/>
      <c r="E352" s="177"/>
      <c r="F352" s="177"/>
      <c r="G352" s="177"/>
      <c r="H352" s="175"/>
      <c r="I352" s="175"/>
      <c r="J352" s="175"/>
      <c r="K352" s="177"/>
      <c r="L352" s="177"/>
      <c r="M352" s="177"/>
      <c r="O352" s="174"/>
      <c r="P352" s="178"/>
      <c r="Q352" s="178"/>
      <c r="R352" s="178"/>
      <c r="S352" s="178"/>
      <c r="T352" s="175"/>
      <c r="U352" s="175"/>
      <c r="V352" s="175"/>
      <c r="W352" s="177"/>
      <c r="X352" s="177"/>
      <c r="Y352" s="177"/>
      <c r="AA352" s="174"/>
      <c r="AB352" s="178"/>
      <c r="AC352" s="178"/>
      <c r="AD352" s="178"/>
      <c r="AE352" s="178"/>
      <c r="AF352" s="175"/>
      <c r="AG352" s="175"/>
      <c r="AH352" s="175"/>
      <c r="AI352" s="177"/>
      <c r="AJ352" s="177"/>
      <c r="AK352" s="177"/>
      <c r="AN352" s="126"/>
      <c r="AO352" s="126"/>
    </row>
    <row r="353" spans="1:44" ht="27" customHeight="1" x14ac:dyDescent="0.4">
      <c r="C353" s="179" t="str">
        <f>$B$32</f>
        <v>作業員D</v>
      </c>
      <c r="D353" s="191"/>
      <c r="E353" s="191"/>
      <c r="F353" s="191"/>
      <c r="G353" s="191"/>
      <c r="H353" s="488" t="s">
        <v>4</v>
      </c>
      <c r="I353" s="489"/>
      <c r="J353" s="490"/>
      <c r="K353" s="491" t="s">
        <v>5</v>
      </c>
      <c r="L353" s="492"/>
      <c r="M353" s="493"/>
      <c r="O353" s="179" t="str">
        <f>$B$34</f>
        <v>作業員E</v>
      </c>
      <c r="P353" s="191"/>
      <c r="Q353" s="191"/>
      <c r="R353" s="191"/>
      <c r="S353" s="191"/>
      <c r="T353" s="488" t="s">
        <v>4</v>
      </c>
      <c r="U353" s="489"/>
      <c r="V353" s="490"/>
      <c r="W353" s="491" t="s">
        <v>5</v>
      </c>
      <c r="X353" s="492"/>
      <c r="Y353" s="493"/>
      <c r="AA353" s="182" t="str">
        <f>$B$36</f>
        <v>作業員F</v>
      </c>
      <c r="AB353" s="192"/>
      <c r="AC353" s="192"/>
      <c r="AD353" s="192"/>
      <c r="AE353" s="192"/>
      <c r="AF353" s="488" t="s">
        <v>4</v>
      </c>
      <c r="AG353" s="489"/>
      <c r="AH353" s="490"/>
      <c r="AI353" s="491" t="s">
        <v>5</v>
      </c>
      <c r="AJ353" s="492"/>
      <c r="AK353" s="493"/>
      <c r="AN353" s="126"/>
      <c r="AO353" s="126"/>
    </row>
    <row r="354" spans="1:44" ht="27" customHeight="1" x14ac:dyDescent="0.4">
      <c r="C354" s="184"/>
      <c r="D354" s="185"/>
      <c r="E354" s="494" t="s">
        <v>125</v>
      </c>
      <c r="F354" s="494"/>
      <c r="G354" s="495"/>
      <c r="H354" s="496">
        <f>AF32+AF48+AF64+AF80+AF96+AF112+AF128+AF144+AF160+AF176+AF192+AF208+AF224+AF240+AF256+AF272+AF288+AF304+AF320+AF336</f>
        <v>0</v>
      </c>
      <c r="I354" s="497"/>
      <c r="J354" s="498"/>
      <c r="K354" s="499">
        <f>AI32+AI48+AI64+AI80+AI96+AI112+AI128+AI144+AI160+AI176+AI192+AI208+AI224+AI240+AI256+AI272+AI288+AI304+AI320+AI336</f>
        <v>0</v>
      </c>
      <c r="L354" s="500"/>
      <c r="M354" s="501"/>
      <c r="O354" s="184"/>
      <c r="P354" s="185"/>
      <c r="Q354" s="494" t="s">
        <v>125</v>
      </c>
      <c r="R354" s="494"/>
      <c r="S354" s="495"/>
      <c r="T354" s="496">
        <f>AF34+AF50+AF66+AF82+AF98+AF114+AF130+AF146+AF162+AF178+AF194+AF210+AF226+AF242+AF258+AF274+AF290+AF306+AF322+AF338</f>
        <v>0</v>
      </c>
      <c r="U354" s="497"/>
      <c r="V354" s="498"/>
      <c r="W354" s="499">
        <f>AI34+AI50+AI66+AI82+AI98+AI114+AI130+AI146+AI162+AI178+AI194+AI210+AI226+AI242+AI258+AI274+AI290+AI306+AI322+AI338</f>
        <v>0</v>
      </c>
      <c r="X354" s="500"/>
      <c r="Y354" s="501"/>
      <c r="AA354" s="184"/>
      <c r="AB354" s="185"/>
      <c r="AC354" s="494" t="s">
        <v>125</v>
      </c>
      <c r="AD354" s="494"/>
      <c r="AE354" s="495"/>
      <c r="AF354" s="496">
        <f>AF36+AF52+AF68+AF84+AF100+AF116+AF132+AF148+AF164+AF180+AF196+AF212+AF228+AF244+AF260+AF276+AF292+AF308+AF324+AF340</f>
        <v>0</v>
      </c>
      <c r="AG354" s="497"/>
      <c r="AH354" s="498"/>
      <c r="AI354" s="499">
        <f>AI36+AI52+AI68+AI84+AI100+AI116+AI132+AI148+AI164+AI180+AI196+AI212+AI228+AI244+AI260+AI276+AI292+AI308+AI324+AI340</f>
        <v>0</v>
      </c>
      <c r="AJ354" s="500"/>
      <c r="AK354" s="501"/>
      <c r="AN354" s="126"/>
      <c r="AO354" s="126"/>
    </row>
    <row r="355" spans="1:44" ht="27" customHeight="1" x14ac:dyDescent="0.4">
      <c r="C355" s="186"/>
      <c r="D355" s="187"/>
      <c r="E355" s="528" t="s">
        <v>126</v>
      </c>
      <c r="F355" s="528"/>
      <c r="G355" s="529"/>
      <c r="H355" s="508">
        <f>AG32+AG48+AG64+AG80+AG96+AG112+AG128+AG144+AG160+AG176+AG192+AG208+AG224+AG240+AG256+AG272+AG288+AG304+AG320+AG336</f>
        <v>0</v>
      </c>
      <c r="I355" s="509"/>
      <c r="J355" s="510"/>
      <c r="K355" s="511">
        <f>AJ32+AJ48+AJ64+AJ80+AJ96+AJ112+AJ128+AJ144+AJ160+AJ176+AJ192+AJ208+AJ224+AJ240+AJ256+AJ272+AJ288+AJ304+AJ320+AJ336</f>
        <v>0</v>
      </c>
      <c r="L355" s="512"/>
      <c r="M355" s="513"/>
      <c r="O355" s="186"/>
      <c r="P355" s="187"/>
      <c r="Q355" s="528" t="s">
        <v>126</v>
      </c>
      <c r="R355" s="528"/>
      <c r="S355" s="529"/>
      <c r="T355" s="508">
        <f>AG34+AG50+AG66+AG82+AG98+AG114+AG130+AG146+AG162+AG178+AG194+AG210+AG226+AG242+AG258+AG274+AG290+AG306+AG322+AG338</f>
        <v>0</v>
      </c>
      <c r="U355" s="509"/>
      <c r="V355" s="510"/>
      <c r="W355" s="511">
        <f>AJ34+AJ50+AJ66+AJ82+AJ98+AJ114+AJ130+AJ146+AJ162+AJ178+AJ194+AJ210+AJ226+AJ242+AJ258+AJ274+AJ290+AJ306+AJ322+AJ338</f>
        <v>0</v>
      </c>
      <c r="X355" s="512"/>
      <c r="Y355" s="513"/>
      <c r="AA355" s="186"/>
      <c r="AB355" s="187"/>
      <c r="AC355" s="528" t="s">
        <v>126</v>
      </c>
      <c r="AD355" s="528"/>
      <c r="AE355" s="529"/>
      <c r="AF355" s="508">
        <f>AG36+AG52+AG68+AG84+AG100+AG116+AG132+AG148+AG164+AG180+AG196+AG212+AG228+AG244+AG260+AG276+AG292+AG308+AG324+AG340</f>
        <v>0</v>
      </c>
      <c r="AG355" s="509"/>
      <c r="AH355" s="510"/>
      <c r="AI355" s="511">
        <f>AJ36+AJ52+AJ68+AJ84+AJ100+AJ116+AJ132+AJ148+AJ164+AJ180+AJ196+AJ212+AJ228+AJ244+AJ260+AJ276+AJ292+AJ308+AJ324+AJ340</f>
        <v>0</v>
      </c>
      <c r="AJ355" s="512"/>
      <c r="AK355" s="513"/>
      <c r="AN355" s="126"/>
      <c r="AO355" s="126"/>
    </row>
    <row r="356" spans="1:44" ht="34.5" customHeight="1" thickBot="1" x14ac:dyDescent="0.45">
      <c r="A356" s="139"/>
      <c r="B356" s="139"/>
      <c r="C356" s="514"/>
      <c r="D356" s="515"/>
      <c r="E356" s="515"/>
      <c r="F356" s="516" t="s">
        <v>47</v>
      </c>
      <c r="G356" s="517"/>
      <c r="H356" s="518" t="e">
        <f>ROUND(H355/H354,3)</f>
        <v>#DIV/0!</v>
      </c>
      <c r="I356" s="519"/>
      <c r="J356" s="520"/>
      <c r="K356" s="521" t="e">
        <f>ROUND(K355/K354,3)</f>
        <v>#DIV/0!</v>
      </c>
      <c r="L356" s="522"/>
      <c r="M356" s="523"/>
      <c r="O356" s="514"/>
      <c r="P356" s="515"/>
      <c r="Q356" s="515"/>
      <c r="R356" s="516" t="s">
        <v>47</v>
      </c>
      <c r="S356" s="517"/>
      <c r="T356" s="518" t="e">
        <f>ROUND(T355/T354,3)</f>
        <v>#DIV/0!</v>
      </c>
      <c r="U356" s="519"/>
      <c r="V356" s="520"/>
      <c r="W356" s="521" t="e">
        <f>ROUND(W355/W354,3)</f>
        <v>#DIV/0!</v>
      </c>
      <c r="X356" s="522"/>
      <c r="Y356" s="523"/>
      <c r="AA356" s="524"/>
      <c r="AB356" s="525"/>
      <c r="AC356" s="525"/>
      <c r="AD356" s="526" t="s">
        <v>47</v>
      </c>
      <c r="AE356" s="527"/>
      <c r="AF356" s="518" t="e">
        <f>ROUND(AF355/AF354,3)</f>
        <v>#DIV/0!</v>
      </c>
      <c r="AG356" s="519"/>
      <c r="AH356" s="520"/>
      <c r="AI356" s="521" t="e">
        <f>ROUND(AI355/AI354,3)</f>
        <v>#DIV/0!</v>
      </c>
      <c r="AJ356" s="522"/>
      <c r="AK356" s="523"/>
      <c r="AN356" s="126"/>
      <c r="AO356" s="126"/>
    </row>
    <row r="357" spans="1:44" ht="27.95" customHeight="1" thickBot="1" x14ac:dyDescent="0.45">
      <c r="A357" s="139"/>
      <c r="B357" s="139"/>
      <c r="C357" s="530" t="s">
        <v>121</v>
      </c>
      <c r="D357" s="531"/>
      <c r="E357" s="531"/>
      <c r="F357" s="531"/>
      <c r="G357" s="532"/>
      <c r="H357" s="533" t="str">
        <f>IFERROR(H356,"")</f>
        <v/>
      </c>
      <c r="I357" s="534"/>
      <c r="J357" s="535"/>
      <c r="K357" s="539" t="str">
        <f>IFERROR(K356,"")</f>
        <v/>
      </c>
      <c r="L357" s="540"/>
      <c r="M357" s="541"/>
      <c r="N357" s="139"/>
      <c r="O357" s="530" t="s">
        <v>121</v>
      </c>
      <c r="P357" s="531"/>
      <c r="Q357" s="531"/>
      <c r="R357" s="531"/>
      <c r="S357" s="532"/>
      <c r="T357" s="533" t="str">
        <f>IFERROR(T356,"")</f>
        <v/>
      </c>
      <c r="U357" s="534"/>
      <c r="V357" s="535"/>
      <c r="W357" s="539" t="str">
        <f>IFERROR(W356,"")</f>
        <v/>
      </c>
      <c r="X357" s="540"/>
      <c r="Y357" s="541"/>
      <c r="Z357" s="139"/>
      <c r="AA357" s="530" t="s">
        <v>121</v>
      </c>
      <c r="AB357" s="531"/>
      <c r="AC357" s="531"/>
      <c r="AD357" s="531"/>
      <c r="AE357" s="532"/>
      <c r="AF357" s="533" t="str">
        <f>IFERROR(AF356,"")</f>
        <v/>
      </c>
      <c r="AG357" s="534"/>
      <c r="AH357" s="535"/>
      <c r="AI357" s="539" t="str">
        <f>IFERROR(AI356,"")</f>
        <v/>
      </c>
      <c r="AJ357" s="540"/>
      <c r="AK357" s="541"/>
      <c r="AN357" s="126"/>
      <c r="AO357" s="557"/>
      <c r="AP357" s="557"/>
      <c r="AQ357" s="503"/>
      <c r="AR357" s="503"/>
    </row>
    <row r="358" spans="1:44" ht="27.75" customHeight="1" x14ac:dyDescent="0.4">
      <c r="A358" s="139"/>
      <c r="B358" s="139"/>
      <c r="C358" s="188"/>
      <c r="D358" s="545" t="s">
        <v>48</v>
      </c>
      <c r="E358" s="545"/>
      <c r="F358" s="545"/>
      <c r="G358" s="189"/>
      <c r="H358" s="536"/>
      <c r="I358" s="537"/>
      <c r="J358" s="538"/>
      <c r="K358" s="542"/>
      <c r="L358" s="543"/>
      <c r="M358" s="544"/>
      <c r="N358" s="139"/>
      <c r="O358" s="188"/>
      <c r="P358" s="545" t="s">
        <v>48</v>
      </c>
      <c r="Q358" s="545"/>
      <c r="R358" s="545"/>
      <c r="S358" s="189"/>
      <c r="T358" s="536"/>
      <c r="U358" s="537"/>
      <c r="V358" s="538"/>
      <c r="W358" s="542"/>
      <c r="X358" s="543"/>
      <c r="Y358" s="544"/>
      <c r="Z358" s="139"/>
      <c r="AA358" s="188"/>
      <c r="AB358" s="545" t="s">
        <v>48</v>
      </c>
      <c r="AC358" s="545"/>
      <c r="AD358" s="545"/>
      <c r="AE358" s="189"/>
      <c r="AF358" s="536"/>
      <c r="AG358" s="537"/>
      <c r="AH358" s="538"/>
      <c r="AI358" s="542"/>
      <c r="AJ358" s="543"/>
      <c r="AK358" s="544"/>
      <c r="AM358" s="558"/>
      <c r="AN358" s="559"/>
      <c r="AO358" s="549"/>
      <c r="AP358" s="550"/>
      <c r="AQ358" s="553"/>
      <c r="AR358" s="554"/>
    </row>
    <row r="359" spans="1:44" ht="27" customHeight="1" thickBot="1" x14ac:dyDescent="0.45">
      <c r="A359" s="139"/>
      <c r="B359" s="139"/>
      <c r="C359" s="546" t="s">
        <v>44</v>
      </c>
      <c r="D359" s="547"/>
      <c r="E359" s="547"/>
      <c r="F359" s="547"/>
      <c r="G359" s="548"/>
      <c r="H359" s="502" t="str">
        <f>IF(H354&lt;7,"対象外",IF(H357&gt;=0.285,"クリア","休暇不足"))</f>
        <v>対象外</v>
      </c>
      <c r="I359" s="503"/>
      <c r="J359" s="504"/>
      <c r="K359" s="505" t="str">
        <f>IF(K354&lt;7,"対象外",IF(K357&gt;=0.285,"達成","未達成"))</f>
        <v>対象外</v>
      </c>
      <c r="L359" s="506"/>
      <c r="M359" s="507"/>
      <c r="N359" s="139"/>
      <c r="O359" s="546" t="s">
        <v>44</v>
      </c>
      <c r="P359" s="547"/>
      <c r="Q359" s="547"/>
      <c r="R359" s="547"/>
      <c r="S359" s="548"/>
      <c r="T359" s="502" t="str">
        <f>IF(T354&lt;7,"対象外",IF(T357&gt;=0.285,"クリア","休暇不足"))</f>
        <v>対象外</v>
      </c>
      <c r="U359" s="503"/>
      <c r="V359" s="504"/>
      <c r="W359" s="505" t="str">
        <f>IF(W354&lt;7,"対象外",IF(W357&gt;=0.285,"達成","未達成"))</f>
        <v>対象外</v>
      </c>
      <c r="X359" s="506"/>
      <c r="Y359" s="507"/>
      <c r="Z359" s="139"/>
      <c r="AA359" s="546" t="s">
        <v>44</v>
      </c>
      <c r="AB359" s="547"/>
      <c r="AC359" s="547"/>
      <c r="AD359" s="547"/>
      <c r="AE359" s="548"/>
      <c r="AF359" s="502" t="str">
        <f>IF(AF354&lt;7,"対象外",IF(AF357&gt;=0.285,"クリア","休暇不足"))</f>
        <v>対象外</v>
      </c>
      <c r="AG359" s="503"/>
      <c r="AH359" s="504"/>
      <c r="AI359" s="505" t="str">
        <f>IF(AI354&lt;7,"対象外",IF(AI357&gt;=0.285,"達成","未達成"))</f>
        <v>対象外</v>
      </c>
      <c r="AJ359" s="506"/>
      <c r="AK359" s="507"/>
      <c r="AM359" s="560"/>
      <c r="AN359" s="503"/>
      <c r="AO359" s="551"/>
      <c r="AP359" s="552"/>
      <c r="AQ359" s="555"/>
      <c r="AR359" s="556"/>
    </row>
    <row r="360" spans="1:44" ht="26.25" x14ac:dyDescent="0.4">
      <c r="A360" s="139"/>
      <c r="B360" s="139"/>
      <c r="H360" s="139"/>
      <c r="I360" s="139"/>
      <c r="J360" s="139"/>
      <c r="K360" s="139"/>
      <c r="L360" s="139"/>
      <c r="M360" s="139"/>
      <c r="N360" s="139"/>
      <c r="O360" s="139"/>
      <c r="P360" s="139"/>
      <c r="Q360" s="139"/>
      <c r="R360" s="139"/>
      <c r="S360" s="139"/>
      <c r="T360" s="139"/>
      <c r="U360" s="139"/>
      <c r="V360" s="139"/>
      <c r="W360" s="139"/>
      <c r="X360" s="139"/>
      <c r="Y360" s="139"/>
      <c r="Z360" s="139"/>
      <c r="AA360" s="142"/>
      <c r="AB360" s="143"/>
      <c r="AC360" s="143"/>
      <c r="AD360" s="143"/>
      <c r="AE360" s="143"/>
      <c r="AF360" s="144"/>
      <c r="AG360" s="144"/>
      <c r="AH360" s="144"/>
      <c r="AI360" s="143"/>
      <c r="AJ360" s="143"/>
      <c r="AK360" s="143"/>
      <c r="AN360" s="126"/>
      <c r="AO360" s="126"/>
    </row>
    <row r="361" spans="1:44" hidden="1" x14ac:dyDescent="0.4"/>
    <row r="362" spans="1:44" hidden="1" x14ac:dyDescent="0.4">
      <c r="A362" s="145"/>
      <c r="B362" s="148"/>
      <c r="C362" s="146"/>
      <c r="D362" s="130"/>
      <c r="E362" s="147"/>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c r="AB362" s="148"/>
      <c r="AC362" s="148"/>
      <c r="AD362" s="148"/>
      <c r="AE362" s="148"/>
      <c r="AF362" s="148"/>
      <c r="AG362" s="148"/>
      <c r="AH362" s="148"/>
      <c r="AI362" s="148"/>
      <c r="AJ362" s="149"/>
    </row>
    <row r="363" spans="1:44" ht="21" hidden="1" x14ac:dyDescent="0.4">
      <c r="A363" s="150"/>
      <c r="D363" s="151" t="s">
        <v>87</v>
      </c>
      <c r="E363" s="151" t="s">
        <v>87</v>
      </c>
      <c r="G363" s="147" t="s">
        <v>82</v>
      </c>
      <c r="AA363" s="106" t="s">
        <v>49</v>
      </c>
      <c r="AB363" s="106">
        <v>0</v>
      </c>
      <c r="AF363" s="110"/>
      <c r="AJ363" s="152"/>
    </row>
    <row r="364" spans="1:44" ht="31.5" hidden="1" x14ac:dyDescent="0.4">
      <c r="A364" s="150"/>
      <c r="D364" s="151" t="s">
        <v>19</v>
      </c>
      <c r="E364" s="151" t="s">
        <v>19</v>
      </c>
      <c r="G364" s="147" t="s">
        <v>14</v>
      </c>
      <c r="K364" s="153" t="s">
        <v>117</v>
      </c>
      <c r="L364" s="154"/>
      <c r="M364" s="154"/>
      <c r="N364" s="154"/>
      <c r="O364" s="154"/>
      <c r="P364" s="154"/>
      <c r="Q364" s="154"/>
      <c r="R364" s="154"/>
      <c r="S364" s="154"/>
      <c r="T364" s="154"/>
      <c r="U364" s="154"/>
      <c r="V364" s="154"/>
      <c r="W364" s="154"/>
      <c r="X364" s="154"/>
      <c r="Y364" s="155"/>
      <c r="AA364" s="106" t="s">
        <v>50</v>
      </c>
      <c r="AB364" s="106">
        <v>1</v>
      </c>
      <c r="AF364" s="110"/>
      <c r="AJ364" s="152"/>
    </row>
    <row r="365" spans="1:44" ht="18.75" hidden="1" customHeight="1" x14ac:dyDescent="0.4">
      <c r="A365" s="150"/>
      <c r="D365" s="151" t="s">
        <v>99</v>
      </c>
      <c r="E365" s="151" t="s">
        <v>99</v>
      </c>
      <c r="G365" s="147" t="s">
        <v>105</v>
      </c>
      <c r="K365" s="153" t="s">
        <v>118</v>
      </c>
      <c r="L365" s="154"/>
      <c r="M365" s="154"/>
      <c r="N365" s="154"/>
      <c r="O365" s="154"/>
      <c r="P365" s="154"/>
      <c r="Q365" s="154"/>
      <c r="R365" s="154"/>
      <c r="S365" s="154"/>
      <c r="T365" s="154"/>
      <c r="U365" s="154"/>
      <c r="V365" s="154"/>
      <c r="W365" s="154"/>
      <c r="X365" s="154"/>
      <c r="Y365" s="155"/>
      <c r="AA365" s="106" t="s">
        <v>51</v>
      </c>
      <c r="AB365" s="106">
        <v>2</v>
      </c>
      <c r="AF365" s="110"/>
      <c r="AJ365" s="152"/>
    </row>
    <row r="366" spans="1:44" ht="19.5" hidden="1" customHeight="1" x14ac:dyDescent="0.4">
      <c r="A366" s="150"/>
      <c r="D366" s="151" t="s">
        <v>88</v>
      </c>
      <c r="E366" s="151" t="s">
        <v>88</v>
      </c>
      <c r="G366" s="147" t="s">
        <v>104</v>
      </c>
      <c r="K366" s="153" t="s">
        <v>119</v>
      </c>
      <c r="L366" s="154"/>
      <c r="M366" s="154"/>
      <c r="N366" s="154"/>
      <c r="O366" s="154"/>
      <c r="P366" s="154"/>
      <c r="Q366" s="154"/>
      <c r="R366" s="154"/>
      <c r="S366" s="154"/>
      <c r="T366" s="154"/>
      <c r="U366" s="154"/>
      <c r="V366" s="154"/>
      <c r="W366" s="154"/>
      <c r="X366" s="154"/>
      <c r="Y366" s="155"/>
      <c r="AA366" s="106" t="s">
        <v>52</v>
      </c>
      <c r="AB366" s="106">
        <v>3</v>
      </c>
      <c r="AJ366" s="152"/>
    </row>
    <row r="367" spans="1:44" ht="19.5" hidden="1" customHeight="1" x14ac:dyDescent="0.4">
      <c r="A367" s="150"/>
      <c r="D367" s="151" t="s">
        <v>89</v>
      </c>
      <c r="E367" s="151" t="s">
        <v>89</v>
      </c>
      <c r="K367" s="153" t="s">
        <v>120</v>
      </c>
      <c r="L367" s="154"/>
      <c r="M367" s="154"/>
      <c r="N367" s="154"/>
      <c r="O367" s="154"/>
      <c r="P367" s="154"/>
      <c r="Q367" s="154"/>
      <c r="R367" s="154"/>
      <c r="S367" s="154"/>
      <c r="T367" s="154"/>
      <c r="U367" s="154"/>
      <c r="V367" s="154"/>
      <c r="W367" s="154"/>
      <c r="X367" s="154"/>
      <c r="Y367" s="155"/>
      <c r="AA367" s="106" t="s">
        <v>53</v>
      </c>
      <c r="AB367" s="106">
        <v>4</v>
      </c>
      <c r="AJ367" s="152"/>
    </row>
    <row r="368" spans="1:44" ht="19.5" hidden="1" customHeight="1" x14ac:dyDescent="0.4">
      <c r="A368" s="150"/>
      <c r="D368" s="151"/>
      <c r="E368" s="151"/>
      <c r="K368" s="156"/>
      <c r="L368" s="154"/>
      <c r="M368" s="154"/>
      <c r="N368" s="154"/>
      <c r="O368" s="154"/>
      <c r="P368" s="154"/>
      <c r="Q368" s="154"/>
      <c r="R368" s="154"/>
      <c r="S368" s="154"/>
      <c r="T368" s="154"/>
      <c r="U368" s="154"/>
      <c r="V368" s="154"/>
      <c r="W368" s="154"/>
      <c r="X368" s="154"/>
      <c r="Y368" s="155"/>
      <c r="AA368" s="106" t="s">
        <v>54</v>
      </c>
      <c r="AB368" s="106">
        <v>5</v>
      </c>
      <c r="AJ368" s="152"/>
    </row>
    <row r="369" spans="1:53" ht="19.5" hidden="1" customHeight="1" x14ac:dyDescent="0.4">
      <c r="A369" s="150"/>
      <c r="D369" s="151"/>
      <c r="E369" s="151"/>
      <c r="K369" s="156"/>
      <c r="L369" s="154"/>
      <c r="M369" s="154"/>
      <c r="N369" s="154"/>
      <c r="O369" s="154"/>
      <c r="P369" s="154"/>
      <c r="Q369" s="154"/>
      <c r="R369" s="154"/>
      <c r="S369" s="154"/>
      <c r="T369" s="154"/>
      <c r="U369" s="154"/>
      <c r="V369" s="154"/>
      <c r="W369" s="154"/>
      <c r="X369" s="154"/>
      <c r="Y369" s="155"/>
      <c r="AA369" s="106" t="s">
        <v>55</v>
      </c>
      <c r="AB369" s="106">
        <v>6</v>
      </c>
      <c r="AJ369" s="152"/>
    </row>
    <row r="370" spans="1:53" ht="19.5" hidden="1" customHeight="1" x14ac:dyDescent="0.4">
      <c r="A370" s="150"/>
      <c r="D370" s="151"/>
      <c r="E370" s="151"/>
      <c r="K370" s="156"/>
      <c r="L370" s="154"/>
      <c r="M370" s="154"/>
      <c r="N370" s="154"/>
      <c r="O370" s="154"/>
      <c r="P370" s="154"/>
      <c r="Q370" s="154"/>
      <c r="R370" s="154"/>
      <c r="S370" s="154"/>
      <c r="T370" s="154"/>
      <c r="U370" s="154"/>
      <c r="V370" s="154"/>
      <c r="W370" s="154"/>
      <c r="X370" s="154"/>
      <c r="Y370" s="155"/>
      <c r="AJ370" s="152"/>
    </row>
    <row r="371" spans="1:53" ht="19.5" hidden="1" customHeight="1" x14ac:dyDescent="0.4">
      <c r="A371" s="150"/>
      <c r="D371" s="103"/>
      <c r="E371" s="151"/>
      <c r="K371" s="156"/>
      <c r="L371" s="154"/>
      <c r="M371" s="154"/>
      <c r="N371" s="154"/>
      <c r="O371" s="154"/>
      <c r="P371" s="154"/>
      <c r="Q371" s="154"/>
      <c r="R371" s="154"/>
      <c r="S371" s="154"/>
      <c r="T371" s="154"/>
      <c r="U371" s="154"/>
      <c r="V371" s="154"/>
      <c r="W371" s="154"/>
      <c r="X371" s="154"/>
      <c r="Y371" s="155"/>
      <c r="AJ371" s="152"/>
    </row>
    <row r="372" spans="1:53" ht="19.5" hidden="1" customHeight="1" x14ac:dyDescent="0.4">
      <c r="A372" s="150"/>
      <c r="AJ372" s="152"/>
    </row>
    <row r="373" spans="1:53" ht="19.5" hidden="1" customHeight="1" x14ac:dyDescent="0.4">
      <c r="A373" s="150"/>
      <c r="AJ373" s="152"/>
    </row>
    <row r="374" spans="1:53" ht="19.5" hidden="1" customHeight="1" x14ac:dyDescent="0.4">
      <c r="A374" s="150"/>
      <c r="AJ374" s="152"/>
    </row>
    <row r="375" spans="1:53" hidden="1" x14ac:dyDescent="0.4">
      <c r="A375" s="150"/>
      <c r="AJ375" s="152"/>
    </row>
    <row r="376" spans="1:53" hidden="1" x14ac:dyDescent="0.4">
      <c r="A376" s="150"/>
      <c r="D376" s="129">
        <v>1</v>
      </c>
      <c r="E376" s="129">
        <v>2</v>
      </c>
      <c r="F376" s="129">
        <v>3</v>
      </c>
      <c r="G376" s="129">
        <v>4</v>
      </c>
      <c r="H376" s="129">
        <v>5</v>
      </c>
      <c r="I376" s="129">
        <v>6</v>
      </c>
      <c r="J376" s="129">
        <v>7</v>
      </c>
      <c r="K376" s="129">
        <v>8</v>
      </c>
      <c r="L376" s="129">
        <v>9</v>
      </c>
      <c r="M376" s="129">
        <v>10</v>
      </c>
      <c r="N376" s="129">
        <v>11</v>
      </c>
      <c r="O376" s="129">
        <v>12</v>
      </c>
      <c r="P376" s="129">
        <v>13</v>
      </c>
      <c r="Q376" s="129">
        <v>14</v>
      </c>
      <c r="R376" s="129">
        <v>15</v>
      </c>
      <c r="S376" s="129">
        <v>16</v>
      </c>
      <c r="T376" s="129">
        <v>17</v>
      </c>
      <c r="U376" s="129">
        <v>18</v>
      </c>
      <c r="V376" s="129">
        <v>19</v>
      </c>
      <c r="W376" s="129">
        <v>20</v>
      </c>
      <c r="X376" s="129">
        <v>21</v>
      </c>
      <c r="Y376" s="129">
        <v>22</v>
      </c>
      <c r="Z376" s="129">
        <v>23</v>
      </c>
      <c r="AA376" s="129">
        <v>24</v>
      </c>
      <c r="AB376" s="129">
        <v>25</v>
      </c>
      <c r="AC376" s="129">
        <v>26</v>
      </c>
      <c r="AD376" s="129">
        <v>27</v>
      </c>
      <c r="AE376" s="129">
        <v>28</v>
      </c>
      <c r="AJ376" s="152"/>
    </row>
    <row r="377" spans="1:53" hidden="1" x14ac:dyDescent="0.4">
      <c r="A377" s="157"/>
      <c r="B377" s="160"/>
      <c r="C377" s="158">
        <v>1</v>
      </c>
      <c r="D377" s="159">
        <f>H4</f>
        <v>46113</v>
      </c>
      <c r="E377" s="159">
        <f>D377+1</f>
        <v>46114</v>
      </c>
      <c r="F377" s="159">
        <f>E377+1</f>
        <v>46115</v>
      </c>
      <c r="G377" s="159">
        <f t="shared" ref="G377:V392" si="0">F377+1</f>
        <v>46116</v>
      </c>
      <c r="H377" s="159">
        <f t="shared" si="0"/>
        <v>46117</v>
      </c>
      <c r="I377" s="159">
        <f t="shared" si="0"/>
        <v>46118</v>
      </c>
      <c r="J377" s="159">
        <f t="shared" si="0"/>
        <v>46119</v>
      </c>
      <c r="K377" s="159">
        <f t="shared" si="0"/>
        <v>46120</v>
      </c>
      <c r="L377" s="159">
        <f t="shared" si="0"/>
        <v>46121</v>
      </c>
      <c r="M377" s="159">
        <f t="shared" si="0"/>
        <v>46122</v>
      </c>
      <c r="N377" s="159">
        <f t="shared" si="0"/>
        <v>46123</v>
      </c>
      <c r="O377" s="159">
        <f t="shared" si="0"/>
        <v>46124</v>
      </c>
      <c r="P377" s="159">
        <f t="shared" si="0"/>
        <v>46125</v>
      </c>
      <c r="Q377" s="159">
        <f t="shared" si="0"/>
        <v>46126</v>
      </c>
      <c r="R377" s="159">
        <f t="shared" si="0"/>
        <v>46127</v>
      </c>
      <c r="S377" s="159">
        <f t="shared" si="0"/>
        <v>46128</v>
      </c>
      <c r="T377" s="159">
        <f t="shared" si="0"/>
        <v>46129</v>
      </c>
      <c r="U377" s="159">
        <f t="shared" si="0"/>
        <v>46130</v>
      </c>
      <c r="V377" s="159">
        <f t="shared" si="0"/>
        <v>46131</v>
      </c>
      <c r="W377" s="159">
        <f t="shared" ref="W377:AE392" si="1">V377+1</f>
        <v>46132</v>
      </c>
      <c r="X377" s="159">
        <f t="shared" si="1"/>
        <v>46133</v>
      </c>
      <c r="Y377" s="159">
        <f t="shared" si="1"/>
        <v>46134</v>
      </c>
      <c r="Z377" s="159">
        <f t="shared" si="1"/>
        <v>46135</v>
      </c>
      <c r="AA377" s="159">
        <f t="shared" si="1"/>
        <v>46136</v>
      </c>
      <c r="AB377" s="159">
        <f t="shared" si="1"/>
        <v>46137</v>
      </c>
      <c r="AC377" s="159">
        <f t="shared" si="1"/>
        <v>46138</v>
      </c>
      <c r="AD377" s="159">
        <f t="shared" si="1"/>
        <v>46139</v>
      </c>
      <c r="AE377" s="159">
        <f>AD377+1</f>
        <v>46140</v>
      </c>
      <c r="AF377" s="160"/>
      <c r="AG377" s="160"/>
      <c r="AH377" s="160"/>
      <c r="AI377" s="160"/>
      <c r="AJ377" s="161"/>
      <c r="AK377" s="160"/>
      <c r="AN377" s="160"/>
      <c r="AO377" s="160"/>
    </row>
    <row r="378" spans="1:53" hidden="1" x14ac:dyDescent="0.4">
      <c r="A378" s="157"/>
      <c r="B378" s="160"/>
      <c r="C378" s="158">
        <v>2</v>
      </c>
      <c r="D378" s="159">
        <f>AE377+1</f>
        <v>46141</v>
      </c>
      <c r="E378" s="159">
        <f>D378+1</f>
        <v>46142</v>
      </c>
      <c r="F378" s="159">
        <f>E378+1</f>
        <v>46143</v>
      </c>
      <c r="G378" s="159">
        <f t="shared" si="0"/>
        <v>46144</v>
      </c>
      <c r="H378" s="159">
        <f t="shared" si="0"/>
        <v>46145</v>
      </c>
      <c r="I378" s="159">
        <f t="shared" si="0"/>
        <v>46146</v>
      </c>
      <c r="J378" s="159">
        <f t="shared" si="0"/>
        <v>46147</v>
      </c>
      <c r="K378" s="159">
        <f t="shared" si="0"/>
        <v>46148</v>
      </c>
      <c r="L378" s="159">
        <f t="shared" si="0"/>
        <v>46149</v>
      </c>
      <c r="M378" s="159">
        <f t="shared" si="0"/>
        <v>46150</v>
      </c>
      <c r="N378" s="159">
        <f t="shared" si="0"/>
        <v>46151</v>
      </c>
      <c r="O378" s="159">
        <f t="shared" si="0"/>
        <v>46152</v>
      </c>
      <c r="P378" s="159">
        <f t="shared" si="0"/>
        <v>46153</v>
      </c>
      <c r="Q378" s="159">
        <f t="shared" si="0"/>
        <v>46154</v>
      </c>
      <c r="R378" s="159">
        <f t="shared" si="0"/>
        <v>46155</v>
      </c>
      <c r="S378" s="159">
        <f t="shared" si="0"/>
        <v>46156</v>
      </c>
      <c r="T378" s="159">
        <f t="shared" si="0"/>
        <v>46157</v>
      </c>
      <c r="U378" s="159">
        <f t="shared" si="0"/>
        <v>46158</v>
      </c>
      <c r="V378" s="159">
        <f t="shared" si="0"/>
        <v>46159</v>
      </c>
      <c r="W378" s="159">
        <f t="shared" si="1"/>
        <v>46160</v>
      </c>
      <c r="X378" s="159">
        <f t="shared" si="1"/>
        <v>46161</v>
      </c>
      <c r="Y378" s="159">
        <f t="shared" si="1"/>
        <v>46162</v>
      </c>
      <c r="Z378" s="159">
        <f t="shared" si="1"/>
        <v>46163</v>
      </c>
      <c r="AA378" s="159">
        <f t="shared" si="1"/>
        <v>46164</v>
      </c>
      <c r="AB378" s="159">
        <f t="shared" si="1"/>
        <v>46165</v>
      </c>
      <c r="AC378" s="159">
        <f t="shared" si="1"/>
        <v>46166</v>
      </c>
      <c r="AD378" s="159">
        <f t="shared" si="1"/>
        <v>46167</v>
      </c>
      <c r="AE378" s="159">
        <f t="shared" si="1"/>
        <v>46168</v>
      </c>
      <c r="AF378" s="160"/>
      <c r="AG378" s="160"/>
      <c r="AH378" s="160"/>
      <c r="AI378" s="160"/>
      <c r="AJ378" s="161"/>
      <c r="AK378" s="160"/>
      <c r="AM378" s="160"/>
      <c r="AN378" s="160"/>
      <c r="AO378" s="160"/>
      <c r="AP378" s="160"/>
      <c r="AQ378" s="160"/>
      <c r="AR378" s="160"/>
      <c r="AS378" s="160"/>
      <c r="AT378" s="160"/>
      <c r="AU378" s="160"/>
      <c r="AV378" s="160"/>
      <c r="AW378" s="160"/>
      <c r="AX378" s="160"/>
      <c r="AY378" s="160"/>
      <c r="AZ378" s="160"/>
      <c r="BA378" s="160"/>
    </row>
    <row r="379" spans="1:53" hidden="1" x14ac:dyDescent="0.4">
      <c r="A379" s="157"/>
      <c r="B379" s="160"/>
      <c r="C379" s="158">
        <v>3</v>
      </c>
      <c r="D379" s="159">
        <f t="shared" ref="D379:D416" si="2">AE378+1</f>
        <v>46169</v>
      </c>
      <c r="E379" s="159">
        <f t="shared" ref="E379:T394" si="3">D379+1</f>
        <v>46170</v>
      </c>
      <c r="F379" s="159">
        <f t="shared" si="3"/>
        <v>46171</v>
      </c>
      <c r="G379" s="159">
        <f t="shared" si="3"/>
        <v>46172</v>
      </c>
      <c r="H379" s="159">
        <f t="shared" si="3"/>
        <v>46173</v>
      </c>
      <c r="I379" s="159">
        <f t="shared" si="3"/>
        <v>46174</v>
      </c>
      <c r="J379" s="159">
        <f t="shared" si="3"/>
        <v>46175</v>
      </c>
      <c r="K379" s="159">
        <f t="shared" si="3"/>
        <v>46176</v>
      </c>
      <c r="L379" s="159">
        <f t="shared" si="3"/>
        <v>46177</v>
      </c>
      <c r="M379" s="159">
        <f t="shared" si="3"/>
        <v>46178</v>
      </c>
      <c r="N379" s="159">
        <f t="shared" si="3"/>
        <v>46179</v>
      </c>
      <c r="O379" s="159">
        <f t="shared" si="3"/>
        <v>46180</v>
      </c>
      <c r="P379" s="159">
        <f t="shared" si="3"/>
        <v>46181</v>
      </c>
      <c r="Q379" s="159">
        <f t="shared" si="3"/>
        <v>46182</v>
      </c>
      <c r="R379" s="159">
        <f t="shared" si="3"/>
        <v>46183</v>
      </c>
      <c r="S379" s="159">
        <f t="shared" si="3"/>
        <v>46184</v>
      </c>
      <c r="T379" s="159">
        <f t="shared" si="3"/>
        <v>46185</v>
      </c>
      <c r="U379" s="159">
        <f t="shared" si="0"/>
        <v>46186</v>
      </c>
      <c r="V379" s="159">
        <f t="shared" si="0"/>
        <v>46187</v>
      </c>
      <c r="W379" s="159">
        <f t="shared" si="1"/>
        <v>46188</v>
      </c>
      <c r="X379" s="159">
        <f t="shared" si="1"/>
        <v>46189</v>
      </c>
      <c r="Y379" s="159">
        <f t="shared" si="1"/>
        <v>46190</v>
      </c>
      <c r="Z379" s="159">
        <f t="shared" si="1"/>
        <v>46191</v>
      </c>
      <c r="AA379" s="159">
        <f t="shared" si="1"/>
        <v>46192</v>
      </c>
      <c r="AB379" s="159">
        <f t="shared" si="1"/>
        <v>46193</v>
      </c>
      <c r="AC379" s="159">
        <f t="shared" si="1"/>
        <v>46194</v>
      </c>
      <c r="AD379" s="159">
        <f t="shared" si="1"/>
        <v>46195</v>
      </c>
      <c r="AE379" s="159">
        <f t="shared" si="1"/>
        <v>46196</v>
      </c>
      <c r="AF379" s="160"/>
      <c r="AG379" s="160"/>
      <c r="AH379" s="160"/>
      <c r="AI379" s="160"/>
      <c r="AJ379" s="161"/>
      <c r="AK379" s="160"/>
      <c r="AM379" s="160"/>
      <c r="AN379" s="160"/>
      <c r="AO379" s="160"/>
      <c r="AP379" s="160"/>
      <c r="AQ379" s="160"/>
      <c r="AR379" s="160"/>
      <c r="AS379" s="160"/>
      <c r="AT379" s="160"/>
      <c r="AU379" s="160"/>
      <c r="AV379" s="160"/>
      <c r="AW379" s="160"/>
      <c r="AX379" s="160"/>
      <c r="AY379" s="160"/>
      <c r="AZ379" s="160"/>
      <c r="BA379" s="160"/>
    </row>
    <row r="380" spans="1:53" s="160" customFormat="1" ht="17.25" hidden="1" customHeight="1" x14ac:dyDescent="0.4">
      <c r="A380" s="157"/>
      <c r="C380" s="158">
        <v>4</v>
      </c>
      <c r="D380" s="159">
        <f t="shared" si="2"/>
        <v>46197</v>
      </c>
      <c r="E380" s="159">
        <f t="shared" si="3"/>
        <v>46198</v>
      </c>
      <c r="F380" s="159">
        <f t="shared" si="3"/>
        <v>46199</v>
      </c>
      <c r="G380" s="159">
        <f t="shared" si="3"/>
        <v>46200</v>
      </c>
      <c r="H380" s="159">
        <f t="shared" si="3"/>
        <v>46201</v>
      </c>
      <c r="I380" s="159">
        <f t="shared" si="3"/>
        <v>46202</v>
      </c>
      <c r="J380" s="159">
        <f t="shared" si="3"/>
        <v>46203</v>
      </c>
      <c r="K380" s="159">
        <f t="shared" si="3"/>
        <v>46204</v>
      </c>
      <c r="L380" s="159">
        <f t="shared" si="3"/>
        <v>46205</v>
      </c>
      <c r="M380" s="159">
        <f t="shared" si="3"/>
        <v>46206</v>
      </c>
      <c r="N380" s="159">
        <f t="shared" si="3"/>
        <v>46207</v>
      </c>
      <c r="O380" s="159">
        <f t="shared" si="3"/>
        <v>46208</v>
      </c>
      <c r="P380" s="159">
        <f t="shared" si="3"/>
        <v>46209</v>
      </c>
      <c r="Q380" s="159">
        <f t="shared" si="3"/>
        <v>46210</v>
      </c>
      <c r="R380" s="159">
        <f t="shared" si="3"/>
        <v>46211</v>
      </c>
      <c r="S380" s="159">
        <f t="shared" si="3"/>
        <v>46212</v>
      </c>
      <c r="T380" s="159">
        <f t="shared" si="3"/>
        <v>46213</v>
      </c>
      <c r="U380" s="159">
        <f t="shared" si="0"/>
        <v>46214</v>
      </c>
      <c r="V380" s="159">
        <f t="shared" si="0"/>
        <v>46215</v>
      </c>
      <c r="W380" s="159">
        <f t="shared" si="1"/>
        <v>46216</v>
      </c>
      <c r="X380" s="159">
        <f t="shared" si="1"/>
        <v>46217</v>
      </c>
      <c r="Y380" s="159">
        <f t="shared" si="1"/>
        <v>46218</v>
      </c>
      <c r="Z380" s="159">
        <f t="shared" si="1"/>
        <v>46219</v>
      </c>
      <c r="AA380" s="159">
        <f t="shared" si="1"/>
        <v>46220</v>
      </c>
      <c r="AB380" s="159">
        <f t="shared" si="1"/>
        <v>46221</v>
      </c>
      <c r="AC380" s="159">
        <f t="shared" si="1"/>
        <v>46222</v>
      </c>
      <c r="AD380" s="159">
        <f t="shared" si="1"/>
        <v>46223</v>
      </c>
      <c r="AE380" s="159">
        <f t="shared" si="1"/>
        <v>46224</v>
      </c>
      <c r="AJ380" s="161"/>
    </row>
    <row r="381" spans="1:53" s="160" customFormat="1" ht="17.25" hidden="1" customHeight="1" x14ac:dyDescent="0.4">
      <c r="A381" s="157"/>
      <c r="C381" s="158">
        <v>5</v>
      </c>
      <c r="D381" s="159">
        <f t="shared" si="2"/>
        <v>46225</v>
      </c>
      <c r="E381" s="159">
        <f t="shared" si="3"/>
        <v>46226</v>
      </c>
      <c r="F381" s="159">
        <f t="shared" si="3"/>
        <v>46227</v>
      </c>
      <c r="G381" s="159">
        <f t="shared" si="3"/>
        <v>46228</v>
      </c>
      <c r="H381" s="159">
        <f t="shared" si="3"/>
        <v>46229</v>
      </c>
      <c r="I381" s="159">
        <f t="shared" si="3"/>
        <v>46230</v>
      </c>
      <c r="J381" s="159">
        <f t="shared" si="3"/>
        <v>46231</v>
      </c>
      <c r="K381" s="159">
        <f t="shared" si="3"/>
        <v>46232</v>
      </c>
      <c r="L381" s="159">
        <f t="shared" si="3"/>
        <v>46233</v>
      </c>
      <c r="M381" s="159">
        <f t="shared" si="3"/>
        <v>46234</v>
      </c>
      <c r="N381" s="159">
        <f t="shared" si="3"/>
        <v>46235</v>
      </c>
      <c r="O381" s="159">
        <f t="shared" si="3"/>
        <v>46236</v>
      </c>
      <c r="P381" s="159">
        <f t="shared" si="3"/>
        <v>46237</v>
      </c>
      <c r="Q381" s="159">
        <f t="shared" si="3"/>
        <v>46238</v>
      </c>
      <c r="R381" s="159">
        <f t="shared" si="3"/>
        <v>46239</v>
      </c>
      <c r="S381" s="159">
        <f t="shared" si="3"/>
        <v>46240</v>
      </c>
      <c r="T381" s="159">
        <f t="shared" si="3"/>
        <v>46241</v>
      </c>
      <c r="U381" s="159">
        <f t="shared" si="0"/>
        <v>46242</v>
      </c>
      <c r="V381" s="159">
        <f t="shared" si="0"/>
        <v>46243</v>
      </c>
      <c r="W381" s="159">
        <f t="shared" si="1"/>
        <v>46244</v>
      </c>
      <c r="X381" s="159">
        <f t="shared" si="1"/>
        <v>46245</v>
      </c>
      <c r="Y381" s="159">
        <f t="shared" si="1"/>
        <v>46246</v>
      </c>
      <c r="Z381" s="159">
        <f t="shared" si="1"/>
        <v>46247</v>
      </c>
      <c r="AA381" s="159">
        <f t="shared" si="1"/>
        <v>46248</v>
      </c>
      <c r="AB381" s="159">
        <f t="shared" si="1"/>
        <v>46249</v>
      </c>
      <c r="AC381" s="159">
        <f t="shared" si="1"/>
        <v>46250</v>
      </c>
      <c r="AD381" s="159">
        <f t="shared" si="1"/>
        <v>46251</v>
      </c>
      <c r="AE381" s="159">
        <f t="shared" si="1"/>
        <v>46252</v>
      </c>
      <c r="AJ381" s="161"/>
    </row>
    <row r="382" spans="1:53" s="160" customFormat="1" ht="17.25" hidden="1" customHeight="1" x14ac:dyDescent="0.4">
      <c r="A382" s="157"/>
      <c r="C382" s="158">
        <v>6</v>
      </c>
      <c r="D382" s="159">
        <f t="shared" si="2"/>
        <v>46253</v>
      </c>
      <c r="E382" s="159">
        <f t="shared" si="3"/>
        <v>46254</v>
      </c>
      <c r="F382" s="159">
        <f t="shared" si="3"/>
        <v>46255</v>
      </c>
      <c r="G382" s="159">
        <f t="shared" si="3"/>
        <v>46256</v>
      </c>
      <c r="H382" s="159">
        <f t="shared" si="3"/>
        <v>46257</v>
      </c>
      <c r="I382" s="159">
        <f t="shared" si="3"/>
        <v>46258</v>
      </c>
      <c r="J382" s="159">
        <f t="shared" si="3"/>
        <v>46259</v>
      </c>
      <c r="K382" s="159">
        <f t="shared" si="3"/>
        <v>46260</v>
      </c>
      <c r="L382" s="159">
        <f t="shared" si="3"/>
        <v>46261</v>
      </c>
      <c r="M382" s="159">
        <f t="shared" si="3"/>
        <v>46262</v>
      </c>
      <c r="N382" s="159">
        <f t="shared" si="3"/>
        <v>46263</v>
      </c>
      <c r="O382" s="159">
        <f t="shared" si="3"/>
        <v>46264</v>
      </c>
      <c r="P382" s="159">
        <f t="shared" si="3"/>
        <v>46265</v>
      </c>
      <c r="Q382" s="159">
        <f t="shared" si="3"/>
        <v>46266</v>
      </c>
      <c r="R382" s="159">
        <f t="shared" si="3"/>
        <v>46267</v>
      </c>
      <c r="S382" s="159">
        <f t="shared" si="3"/>
        <v>46268</v>
      </c>
      <c r="T382" s="159">
        <f t="shared" si="3"/>
        <v>46269</v>
      </c>
      <c r="U382" s="159">
        <f t="shared" si="0"/>
        <v>46270</v>
      </c>
      <c r="V382" s="159">
        <f t="shared" si="0"/>
        <v>46271</v>
      </c>
      <c r="W382" s="159">
        <f t="shared" si="1"/>
        <v>46272</v>
      </c>
      <c r="X382" s="159">
        <f t="shared" si="1"/>
        <v>46273</v>
      </c>
      <c r="Y382" s="159">
        <f t="shared" si="1"/>
        <v>46274</v>
      </c>
      <c r="Z382" s="159">
        <f t="shared" si="1"/>
        <v>46275</v>
      </c>
      <c r="AA382" s="159">
        <f t="shared" si="1"/>
        <v>46276</v>
      </c>
      <c r="AB382" s="159">
        <f t="shared" si="1"/>
        <v>46277</v>
      </c>
      <c r="AC382" s="159">
        <f t="shared" si="1"/>
        <v>46278</v>
      </c>
      <c r="AD382" s="159">
        <f t="shared" si="1"/>
        <v>46279</v>
      </c>
      <c r="AE382" s="159">
        <f t="shared" si="1"/>
        <v>46280</v>
      </c>
      <c r="AJ382" s="161"/>
    </row>
    <row r="383" spans="1:53" s="160" customFormat="1" ht="17.25" hidden="1" customHeight="1" x14ac:dyDescent="0.4">
      <c r="A383" s="157"/>
      <c r="C383" s="158">
        <v>7</v>
      </c>
      <c r="D383" s="159">
        <f t="shared" si="2"/>
        <v>46281</v>
      </c>
      <c r="E383" s="159">
        <f t="shared" si="3"/>
        <v>46282</v>
      </c>
      <c r="F383" s="159">
        <f t="shared" si="3"/>
        <v>46283</v>
      </c>
      <c r="G383" s="159">
        <f t="shared" si="3"/>
        <v>46284</v>
      </c>
      <c r="H383" s="159">
        <f t="shared" si="3"/>
        <v>46285</v>
      </c>
      <c r="I383" s="159">
        <f t="shared" si="3"/>
        <v>46286</v>
      </c>
      <c r="J383" s="159">
        <f t="shared" si="3"/>
        <v>46287</v>
      </c>
      <c r="K383" s="159">
        <f t="shared" si="3"/>
        <v>46288</v>
      </c>
      <c r="L383" s="159">
        <f t="shared" si="3"/>
        <v>46289</v>
      </c>
      <c r="M383" s="159">
        <f t="shared" si="3"/>
        <v>46290</v>
      </c>
      <c r="N383" s="159">
        <f t="shared" si="3"/>
        <v>46291</v>
      </c>
      <c r="O383" s="159">
        <f t="shared" si="3"/>
        <v>46292</v>
      </c>
      <c r="P383" s="159">
        <f t="shared" si="3"/>
        <v>46293</v>
      </c>
      <c r="Q383" s="159">
        <f t="shared" si="3"/>
        <v>46294</v>
      </c>
      <c r="R383" s="159">
        <f t="shared" si="3"/>
        <v>46295</v>
      </c>
      <c r="S383" s="159">
        <f t="shared" si="3"/>
        <v>46296</v>
      </c>
      <c r="T383" s="159">
        <f t="shared" si="3"/>
        <v>46297</v>
      </c>
      <c r="U383" s="159">
        <f t="shared" si="0"/>
        <v>46298</v>
      </c>
      <c r="V383" s="159">
        <f t="shared" si="0"/>
        <v>46299</v>
      </c>
      <c r="W383" s="159">
        <f t="shared" si="1"/>
        <v>46300</v>
      </c>
      <c r="X383" s="159">
        <f t="shared" si="1"/>
        <v>46301</v>
      </c>
      <c r="Y383" s="159">
        <f t="shared" si="1"/>
        <v>46302</v>
      </c>
      <c r="Z383" s="159">
        <f t="shared" si="1"/>
        <v>46303</v>
      </c>
      <c r="AA383" s="159">
        <f t="shared" si="1"/>
        <v>46304</v>
      </c>
      <c r="AB383" s="159">
        <f t="shared" si="1"/>
        <v>46305</v>
      </c>
      <c r="AC383" s="159">
        <f t="shared" si="1"/>
        <v>46306</v>
      </c>
      <c r="AD383" s="159">
        <f t="shared" si="1"/>
        <v>46307</v>
      </c>
      <c r="AE383" s="159">
        <f t="shared" si="1"/>
        <v>46308</v>
      </c>
      <c r="AJ383" s="161"/>
    </row>
    <row r="384" spans="1:53" s="160" customFormat="1" ht="17.25" hidden="1" customHeight="1" x14ac:dyDescent="0.4">
      <c r="A384" s="157"/>
      <c r="C384" s="158">
        <v>8</v>
      </c>
      <c r="D384" s="159">
        <f t="shared" si="2"/>
        <v>46309</v>
      </c>
      <c r="E384" s="159">
        <f t="shared" si="3"/>
        <v>46310</v>
      </c>
      <c r="F384" s="159">
        <f t="shared" si="3"/>
        <v>46311</v>
      </c>
      <c r="G384" s="159">
        <f t="shared" si="3"/>
        <v>46312</v>
      </c>
      <c r="H384" s="159">
        <f t="shared" si="3"/>
        <v>46313</v>
      </c>
      <c r="I384" s="159">
        <f t="shared" si="3"/>
        <v>46314</v>
      </c>
      <c r="J384" s="159">
        <f t="shared" si="3"/>
        <v>46315</v>
      </c>
      <c r="K384" s="159">
        <f t="shared" si="3"/>
        <v>46316</v>
      </c>
      <c r="L384" s="159">
        <f t="shared" si="3"/>
        <v>46317</v>
      </c>
      <c r="M384" s="159">
        <f t="shared" si="3"/>
        <v>46318</v>
      </c>
      <c r="N384" s="159">
        <f t="shared" si="3"/>
        <v>46319</v>
      </c>
      <c r="O384" s="159">
        <f t="shared" si="3"/>
        <v>46320</v>
      </c>
      <c r="P384" s="159">
        <f t="shared" si="3"/>
        <v>46321</v>
      </c>
      <c r="Q384" s="159">
        <f t="shared" si="3"/>
        <v>46322</v>
      </c>
      <c r="R384" s="159">
        <f t="shared" si="3"/>
        <v>46323</v>
      </c>
      <c r="S384" s="159">
        <f t="shared" si="3"/>
        <v>46324</v>
      </c>
      <c r="T384" s="159">
        <f t="shared" si="3"/>
        <v>46325</v>
      </c>
      <c r="U384" s="159">
        <f t="shared" si="0"/>
        <v>46326</v>
      </c>
      <c r="V384" s="159">
        <f t="shared" si="0"/>
        <v>46327</v>
      </c>
      <c r="W384" s="159">
        <f t="shared" si="1"/>
        <v>46328</v>
      </c>
      <c r="X384" s="159">
        <f t="shared" si="1"/>
        <v>46329</v>
      </c>
      <c r="Y384" s="159">
        <f t="shared" si="1"/>
        <v>46330</v>
      </c>
      <c r="Z384" s="159">
        <f t="shared" si="1"/>
        <v>46331</v>
      </c>
      <c r="AA384" s="159">
        <f t="shared" si="1"/>
        <v>46332</v>
      </c>
      <c r="AB384" s="159">
        <f t="shared" si="1"/>
        <v>46333</v>
      </c>
      <c r="AC384" s="159">
        <f t="shared" si="1"/>
        <v>46334</v>
      </c>
      <c r="AD384" s="159">
        <f t="shared" si="1"/>
        <v>46335</v>
      </c>
      <c r="AE384" s="159">
        <f t="shared" si="1"/>
        <v>46336</v>
      </c>
      <c r="AJ384" s="161"/>
    </row>
    <row r="385" spans="1:53" s="160" customFormat="1" ht="17.25" hidden="1" customHeight="1" x14ac:dyDescent="0.4">
      <c r="A385" s="157"/>
      <c r="C385" s="158">
        <v>9</v>
      </c>
      <c r="D385" s="159">
        <f t="shared" si="2"/>
        <v>46337</v>
      </c>
      <c r="E385" s="159">
        <f t="shared" si="3"/>
        <v>46338</v>
      </c>
      <c r="F385" s="159">
        <f t="shared" si="3"/>
        <v>46339</v>
      </c>
      <c r="G385" s="159">
        <f t="shared" si="3"/>
        <v>46340</v>
      </c>
      <c r="H385" s="159">
        <f t="shared" si="3"/>
        <v>46341</v>
      </c>
      <c r="I385" s="159">
        <f t="shared" si="3"/>
        <v>46342</v>
      </c>
      <c r="J385" s="159">
        <f t="shared" si="3"/>
        <v>46343</v>
      </c>
      <c r="K385" s="159">
        <f t="shared" si="3"/>
        <v>46344</v>
      </c>
      <c r="L385" s="159">
        <f t="shared" si="3"/>
        <v>46345</v>
      </c>
      <c r="M385" s="159">
        <f t="shared" si="3"/>
        <v>46346</v>
      </c>
      <c r="N385" s="159">
        <f t="shared" si="3"/>
        <v>46347</v>
      </c>
      <c r="O385" s="159">
        <f t="shared" si="3"/>
        <v>46348</v>
      </c>
      <c r="P385" s="159">
        <f t="shared" si="3"/>
        <v>46349</v>
      </c>
      <c r="Q385" s="159">
        <f t="shared" si="3"/>
        <v>46350</v>
      </c>
      <c r="R385" s="159">
        <f t="shared" si="3"/>
        <v>46351</v>
      </c>
      <c r="S385" s="159">
        <f t="shared" si="3"/>
        <v>46352</v>
      </c>
      <c r="T385" s="159">
        <f t="shared" si="3"/>
        <v>46353</v>
      </c>
      <c r="U385" s="159">
        <f t="shared" si="0"/>
        <v>46354</v>
      </c>
      <c r="V385" s="159">
        <f t="shared" si="0"/>
        <v>46355</v>
      </c>
      <c r="W385" s="159">
        <f t="shared" si="1"/>
        <v>46356</v>
      </c>
      <c r="X385" s="159">
        <f t="shared" si="1"/>
        <v>46357</v>
      </c>
      <c r="Y385" s="159">
        <f t="shared" si="1"/>
        <v>46358</v>
      </c>
      <c r="Z385" s="159">
        <f t="shared" si="1"/>
        <v>46359</v>
      </c>
      <c r="AA385" s="159">
        <f t="shared" si="1"/>
        <v>46360</v>
      </c>
      <c r="AB385" s="159">
        <f t="shared" si="1"/>
        <v>46361</v>
      </c>
      <c r="AC385" s="159">
        <f t="shared" si="1"/>
        <v>46362</v>
      </c>
      <c r="AD385" s="159">
        <f t="shared" si="1"/>
        <v>46363</v>
      </c>
      <c r="AE385" s="159">
        <f t="shared" si="1"/>
        <v>46364</v>
      </c>
      <c r="AJ385" s="161"/>
    </row>
    <row r="386" spans="1:53" s="160" customFormat="1" ht="17.25" hidden="1" customHeight="1" x14ac:dyDescent="0.4">
      <c r="A386" s="157"/>
      <c r="C386" s="158">
        <v>10</v>
      </c>
      <c r="D386" s="159">
        <f t="shared" si="2"/>
        <v>46365</v>
      </c>
      <c r="E386" s="159">
        <f t="shared" si="3"/>
        <v>46366</v>
      </c>
      <c r="F386" s="159">
        <f t="shared" si="3"/>
        <v>46367</v>
      </c>
      <c r="G386" s="159">
        <f t="shared" si="3"/>
        <v>46368</v>
      </c>
      <c r="H386" s="159">
        <f t="shared" si="3"/>
        <v>46369</v>
      </c>
      <c r="I386" s="159">
        <f t="shared" si="3"/>
        <v>46370</v>
      </c>
      <c r="J386" s="159">
        <f t="shared" si="3"/>
        <v>46371</v>
      </c>
      <c r="K386" s="159">
        <f t="shared" si="3"/>
        <v>46372</v>
      </c>
      <c r="L386" s="159">
        <f t="shared" si="3"/>
        <v>46373</v>
      </c>
      <c r="M386" s="159">
        <f t="shared" si="3"/>
        <v>46374</v>
      </c>
      <c r="N386" s="159">
        <f t="shared" si="3"/>
        <v>46375</v>
      </c>
      <c r="O386" s="159">
        <f t="shared" si="3"/>
        <v>46376</v>
      </c>
      <c r="P386" s="159">
        <f t="shared" si="3"/>
        <v>46377</v>
      </c>
      <c r="Q386" s="159">
        <f t="shared" si="3"/>
        <v>46378</v>
      </c>
      <c r="R386" s="159">
        <f t="shared" si="3"/>
        <v>46379</v>
      </c>
      <c r="S386" s="159">
        <f t="shared" si="3"/>
        <v>46380</v>
      </c>
      <c r="T386" s="159">
        <f t="shared" si="3"/>
        <v>46381</v>
      </c>
      <c r="U386" s="159">
        <f t="shared" si="0"/>
        <v>46382</v>
      </c>
      <c r="V386" s="159">
        <f t="shared" si="0"/>
        <v>46383</v>
      </c>
      <c r="W386" s="159">
        <f t="shared" si="1"/>
        <v>46384</v>
      </c>
      <c r="X386" s="159">
        <f t="shared" si="1"/>
        <v>46385</v>
      </c>
      <c r="Y386" s="159">
        <f t="shared" si="1"/>
        <v>46386</v>
      </c>
      <c r="Z386" s="159">
        <f t="shared" si="1"/>
        <v>46387</v>
      </c>
      <c r="AA386" s="159">
        <f t="shared" si="1"/>
        <v>46388</v>
      </c>
      <c r="AB386" s="159">
        <f t="shared" si="1"/>
        <v>46389</v>
      </c>
      <c r="AC386" s="159">
        <f t="shared" si="1"/>
        <v>46390</v>
      </c>
      <c r="AD386" s="159">
        <f t="shared" si="1"/>
        <v>46391</v>
      </c>
      <c r="AE386" s="159">
        <f t="shared" si="1"/>
        <v>46392</v>
      </c>
      <c r="AJ386" s="161"/>
    </row>
    <row r="387" spans="1:53" s="160" customFormat="1" ht="17.25" hidden="1" customHeight="1" x14ac:dyDescent="0.4">
      <c r="A387" s="157"/>
      <c r="C387" s="158">
        <v>11</v>
      </c>
      <c r="D387" s="159">
        <f t="shared" si="2"/>
        <v>46393</v>
      </c>
      <c r="E387" s="159">
        <f t="shared" si="3"/>
        <v>46394</v>
      </c>
      <c r="F387" s="159">
        <f t="shared" si="3"/>
        <v>46395</v>
      </c>
      <c r="G387" s="159">
        <f t="shared" si="3"/>
        <v>46396</v>
      </c>
      <c r="H387" s="159">
        <f t="shared" si="3"/>
        <v>46397</v>
      </c>
      <c r="I387" s="159">
        <f t="shared" si="3"/>
        <v>46398</v>
      </c>
      <c r="J387" s="159">
        <f t="shared" si="3"/>
        <v>46399</v>
      </c>
      <c r="K387" s="159">
        <f t="shared" si="3"/>
        <v>46400</v>
      </c>
      <c r="L387" s="159">
        <f t="shared" si="3"/>
        <v>46401</v>
      </c>
      <c r="M387" s="159">
        <f t="shared" si="3"/>
        <v>46402</v>
      </c>
      <c r="N387" s="159">
        <f t="shared" si="3"/>
        <v>46403</v>
      </c>
      <c r="O387" s="159">
        <f t="shared" si="3"/>
        <v>46404</v>
      </c>
      <c r="P387" s="159">
        <f t="shared" si="3"/>
        <v>46405</v>
      </c>
      <c r="Q387" s="159">
        <f t="shared" si="3"/>
        <v>46406</v>
      </c>
      <c r="R387" s="159">
        <f t="shared" si="3"/>
        <v>46407</v>
      </c>
      <c r="S387" s="159">
        <f t="shared" si="3"/>
        <v>46408</v>
      </c>
      <c r="T387" s="159">
        <f t="shared" si="3"/>
        <v>46409</v>
      </c>
      <c r="U387" s="159">
        <f t="shared" si="0"/>
        <v>46410</v>
      </c>
      <c r="V387" s="159">
        <f t="shared" si="0"/>
        <v>46411</v>
      </c>
      <c r="W387" s="159">
        <f t="shared" si="1"/>
        <v>46412</v>
      </c>
      <c r="X387" s="159">
        <f t="shared" si="1"/>
        <v>46413</v>
      </c>
      <c r="Y387" s="159">
        <f t="shared" si="1"/>
        <v>46414</v>
      </c>
      <c r="Z387" s="159">
        <f t="shared" si="1"/>
        <v>46415</v>
      </c>
      <c r="AA387" s="159">
        <f t="shared" si="1"/>
        <v>46416</v>
      </c>
      <c r="AB387" s="159">
        <f t="shared" si="1"/>
        <v>46417</v>
      </c>
      <c r="AC387" s="159">
        <f t="shared" si="1"/>
        <v>46418</v>
      </c>
      <c r="AD387" s="159">
        <f t="shared" si="1"/>
        <v>46419</v>
      </c>
      <c r="AE387" s="159">
        <f t="shared" si="1"/>
        <v>46420</v>
      </c>
      <c r="AJ387" s="161"/>
    </row>
    <row r="388" spans="1:53" s="160" customFormat="1" ht="17.25" hidden="1" customHeight="1" x14ac:dyDescent="0.4">
      <c r="A388" s="157"/>
      <c r="C388" s="158">
        <v>12</v>
      </c>
      <c r="D388" s="159">
        <f t="shared" si="2"/>
        <v>46421</v>
      </c>
      <c r="E388" s="159">
        <f t="shared" si="3"/>
        <v>46422</v>
      </c>
      <c r="F388" s="159">
        <f t="shared" si="3"/>
        <v>46423</v>
      </c>
      <c r="G388" s="159">
        <f t="shared" si="3"/>
        <v>46424</v>
      </c>
      <c r="H388" s="159">
        <f t="shared" si="3"/>
        <v>46425</v>
      </c>
      <c r="I388" s="159">
        <f t="shared" si="3"/>
        <v>46426</v>
      </c>
      <c r="J388" s="159">
        <f t="shared" si="3"/>
        <v>46427</v>
      </c>
      <c r="K388" s="159">
        <f t="shared" si="3"/>
        <v>46428</v>
      </c>
      <c r="L388" s="159">
        <f t="shared" si="3"/>
        <v>46429</v>
      </c>
      <c r="M388" s="159">
        <f t="shared" si="3"/>
        <v>46430</v>
      </c>
      <c r="N388" s="159">
        <f t="shared" si="3"/>
        <v>46431</v>
      </c>
      <c r="O388" s="159">
        <f t="shared" si="3"/>
        <v>46432</v>
      </c>
      <c r="P388" s="159">
        <f t="shared" si="3"/>
        <v>46433</v>
      </c>
      <c r="Q388" s="159">
        <f t="shared" si="3"/>
        <v>46434</v>
      </c>
      <c r="R388" s="159">
        <f t="shared" si="3"/>
        <v>46435</v>
      </c>
      <c r="S388" s="159">
        <f t="shared" si="3"/>
        <v>46436</v>
      </c>
      <c r="T388" s="159">
        <f t="shared" si="3"/>
        <v>46437</v>
      </c>
      <c r="U388" s="159">
        <f t="shared" si="0"/>
        <v>46438</v>
      </c>
      <c r="V388" s="159">
        <f t="shared" si="0"/>
        <v>46439</v>
      </c>
      <c r="W388" s="159">
        <f t="shared" si="1"/>
        <v>46440</v>
      </c>
      <c r="X388" s="159">
        <f t="shared" si="1"/>
        <v>46441</v>
      </c>
      <c r="Y388" s="159">
        <f t="shared" si="1"/>
        <v>46442</v>
      </c>
      <c r="Z388" s="159">
        <f t="shared" si="1"/>
        <v>46443</v>
      </c>
      <c r="AA388" s="159">
        <f t="shared" si="1"/>
        <v>46444</v>
      </c>
      <c r="AB388" s="159">
        <f t="shared" si="1"/>
        <v>46445</v>
      </c>
      <c r="AC388" s="159">
        <f t="shared" si="1"/>
        <v>46446</v>
      </c>
      <c r="AD388" s="159">
        <f t="shared" si="1"/>
        <v>46447</v>
      </c>
      <c r="AE388" s="159">
        <f t="shared" si="1"/>
        <v>46448</v>
      </c>
      <c r="AJ388" s="161"/>
    </row>
    <row r="389" spans="1:53" s="160" customFormat="1" ht="17.25" hidden="1" customHeight="1" x14ac:dyDescent="0.4">
      <c r="A389" s="157"/>
      <c r="C389" s="158">
        <v>13</v>
      </c>
      <c r="D389" s="159">
        <f t="shared" si="2"/>
        <v>46449</v>
      </c>
      <c r="E389" s="159">
        <f t="shared" si="3"/>
        <v>46450</v>
      </c>
      <c r="F389" s="159">
        <f t="shared" si="3"/>
        <v>46451</v>
      </c>
      <c r="G389" s="159">
        <f t="shared" si="3"/>
        <v>46452</v>
      </c>
      <c r="H389" s="159">
        <f t="shared" si="3"/>
        <v>46453</v>
      </c>
      <c r="I389" s="159">
        <f t="shared" si="3"/>
        <v>46454</v>
      </c>
      <c r="J389" s="159">
        <f t="shared" si="3"/>
        <v>46455</v>
      </c>
      <c r="K389" s="159">
        <f t="shared" si="3"/>
        <v>46456</v>
      </c>
      <c r="L389" s="159">
        <f t="shared" si="3"/>
        <v>46457</v>
      </c>
      <c r="M389" s="159">
        <f t="shared" si="3"/>
        <v>46458</v>
      </c>
      <c r="N389" s="159">
        <f t="shared" si="3"/>
        <v>46459</v>
      </c>
      <c r="O389" s="159">
        <f t="shared" si="3"/>
        <v>46460</v>
      </c>
      <c r="P389" s="159">
        <f t="shared" si="3"/>
        <v>46461</v>
      </c>
      <c r="Q389" s="159">
        <f t="shared" si="3"/>
        <v>46462</v>
      </c>
      <c r="R389" s="159">
        <f t="shared" si="3"/>
        <v>46463</v>
      </c>
      <c r="S389" s="159">
        <f t="shared" si="3"/>
        <v>46464</v>
      </c>
      <c r="T389" s="159">
        <f t="shared" si="3"/>
        <v>46465</v>
      </c>
      <c r="U389" s="159">
        <f t="shared" si="0"/>
        <v>46466</v>
      </c>
      <c r="V389" s="159">
        <f t="shared" si="0"/>
        <v>46467</v>
      </c>
      <c r="W389" s="159">
        <f t="shared" si="1"/>
        <v>46468</v>
      </c>
      <c r="X389" s="159">
        <f t="shared" si="1"/>
        <v>46469</v>
      </c>
      <c r="Y389" s="159">
        <f t="shared" si="1"/>
        <v>46470</v>
      </c>
      <c r="Z389" s="159">
        <f t="shared" si="1"/>
        <v>46471</v>
      </c>
      <c r="AA389" s="159">
        <f t="shared" si="1"/>
        <v>46472</v>
      </c>
      <c r="AB389" s="159">
        <f t="shared" si="1"/>
        <v>46473</v>
      </c>
      <c r="AC389" s="159">
        <f t="shared" si="1"/>
        <v>46474</v>
      </c>
      <c r="AD389" s="159">
        <f t="shared" si="1"/>
        <v>46475</v>
      </c>
      <c r="AE389" s="159">
        <f t="shared" si="1"/>
        <v>46476</v>
      </c>
      <c r="AJ389" s="161"/>
    </row>
    <row r="390" spans="1:53" s="160" customFormat="1" ht="17.25" hidden="1" customHeight="1" x14ac:dyDescent="0.4">
      <c r="A390" s="157"/>
      <c r="C390" s="158">
        <v>14</v>
      </c>
      <c r="D390" s="159">
        <f t="shared" si="2"/>
        <v>46477</v>
      </c>
      <c r="E390" s="159">
        <f t="shared" si="3"/>
        <v>46478</v>
      </c>
      <c r="F390" s="159">
        <f t="shared" si="3"/>
        <v>46479</v>
      </c>
      <c r="G390" s="159">
        <f t="shared" si="3"/>
        <v>46480</v>
      </c>
      <c r="H390" s="159">
        <f t="shared" si="3"/>
        <v>46481</v>
      </c>
      <c r="I390" s="159">
        <f t="shared" si="3"/>
        <v>46482</v>
      </c>
      <c r="J390" s="159">
        <f t="shared" si="3"/>
        <v>46483</v>
      </c>
      <c r="K390" s="159">
        <f t="shared" si="3"/>
        <v>46484</v>
      </c>
      <c r="L390" s="159">
        <f t="shared" si="3"/>
        <v>46485</v>
      </c>
      <c r="M390" s="159">
        <f t="shared" si="3"/>
        <v>46486</v>
      </c>
      <c r="N390" s="159">
        <f t="shared" si="3"/>
        <v>46487</v>
      </c>
      <c r="O390" s="159">
        <f t="shared" si="3"/>
        <v>46488</v>
      </c>
      <c r="P390" s="159">
        <f t="shared" si="3"/>
        <v>46489</v>
      </c>
      <c r="Q390" s="159">
        <f t="shared" si="3"/>
        <v>46490</v>
      </c>
      <c r="R390" s="159">
        <f t="shared" si="3"/>
        <v>46491</v>
      </c>
      <c r="S390" s="159">
        <f t="shared" si="3"/>
        <v>46492</v>
      </c>
      <c r="T390" s="159">
        <f t="shared" si="3"/>
        <v>46493</v>
      </c>
      <c r="U390" s="159">
        <f t="shared" si="0"/>
        <v>46494</v>
      </c>
      <c r="V390" s="159">
        <f t="shared" si="0"/>
        <v>46495</v>
      </c>
      <c r="W390" s="159">
        <f t="shared" si="1"/>
        <v>46496</v>
      </c>
      <c r="X390" s="159">
        <f t="shared" si="1"/>
        <v>46497</v>
      </c>
      <c r="Y390" s="159">
        <f t="shared" si="1"/>
        <v>46498</v>
      </c>
      <c r="Z390" s="159">
        <f t="shared" si="1"/>
        <v>46499</v>
      </c>
      <c r="AA390" s="159">
        <f t="shared" si="1"/>
        <v>46500</v>
      </c>
      <c r="AB390" s="159">
        <f t="shared" si="1"/>
        <v>46501</v>
      </c>
      <c r="AC390" s="159">
        <f t="shared" si="1"/>
        <v>46502</v>
      </c>
      <c r="AD390" s="159">
        <f t="shared" si="1"/>
        <v>46503</v>
      </c>
      <c r="AE390" s="159">
        <f t="shared" si="1"/>
        <v>46504</v>
      </c>
      <c r="AJ390" s="161"/>
    </row>
    <row r="391" spans="1:53" s="160" customFormat="1" ht="17.25" hidden="1" customHeight="1" x14ac:dyDescent="0.4">
      <c r="A391" s="157"/>
      <c r="C391" s="158">
        <v>15</v>
      </c>
      <c r="D391" s="159">
        <f t="shared" si="2"/>
        <v>46505</v>
      </c>
      <c r="E391" s="159">
        <f t="shared" si="3"/>
        <v>46506</v>
      </c>
      <c r="F391" s="159">
        <f t="shared" si="3"/>
        <v>46507</v>
      </c>
      <c r="G391" s="159">
        <f t="shared" si="3"/>
        <v>46508</v>
      </c>
      <c r="H391" s="159">
        <f t="shared" si="3"/>
        <v>46509</v>
      </c>
      <c r="I391" s="159">
        <f t="shared" si="3"/>
        <v>46510</v>
      </c>
      <c r="J391" s="159">
        <f t="shared" si="3"/>
        <v>46511</v>
      </c>
      <c r="K391" s="159">
        <f t="shared" si="3"/>
        <v>46512</v>
      </c>
      <c r="L391" s="159">
        <f t="shared" si="3"/>
        <v>46513</v>
      </c>
      <c r="M391" s="159">
        <f t="shared" si="3"/>
        <v>46514</v>
      </c>
      <c r="N391" s="159">
        <f t="shared" si="3"/>
        <v>46515</v>
      </c>
      <c r="O391" s="159">
        <f t="shared" si="3"/>
        <v>46516</v>
      </c>
      <c r="P391" s="159">
        <f t="shared" si="3"/>
        <v>46517</v>
      </c>
      <c r="Q391" s="159">
        <f t="shared" si="3"/>
        <v>46518</v>
      </c>
      <c r="R391" s="159">
        <f t="shared" si="3"/>
        <v>46519</v>
      </c>
      <c r="S391" s="159">
        <f t="shared" si="3"/>
        <v>46520</v>
      </c>
      <c r="T391" s="159">
        <f t="shared" si="3"/>
        <v>46521</v>
      </c>
      <c r="U391" s="159">
        <f t="shared" si="0"/>
        <v>46522</v>
      </c>
      <c r="V391" s="159">
        <f t="shared" si="0"/>
        <v>46523</v>
      </c>
      <c r="W391" s="159">
        <f t="shared" si="1"/>
        <v>46524</v>
      </c>
      <c r="X391" s="159">
        <f t="shared" si="1"/>
        <v>46525</v>
      </c>
      <c r="Y391" s="159">
        <f t="shared" si="1"/>
        <v>46526</v>
      </c>
      <c r="Z391" s="159">
        <f t="shared" si="1"/>
        <v>46527</v>
      </c>
      <c r="AA391" s="159">
        <f t="shared" si="1"/>
        <v>46528</v>
      </c>
      <c r="AB391" s="159">
        <f t="shared" si="1"/>
        <v>46529</v>
      </c>
      <c r="AC391" s="159">
        <f t="shared" si="1"/>
        <v>46530</v>
      </c>
      <c r="AD391" s="159">
        <f t="shared" si="1"/>
        <v>46531</v>
      </c>
      <c r="AE391" s="159">
        <f t="shared" si="1"/>
        <v>46532</v>
      </c>
      <c r="AJ391" s="161"/>
    </row>
    <row r="392" spans="1:53" s="160" customFormat="1" ht="17.25" hidden="1" customHeight="1" x14ac:dyDescent="0.4">
      <c r="A392" s="157"/>
      <c r="C392" s="158">
        <v>16</v>
      </c>
      <c r="D392" s="159">
        <f t="shared" si="2"/>
        <v>46533</v>
      </c>
      <c r="E392" s="159">
        <f t="shared" si="3"/>
        <v>46534</v>
      </c>
      <c r="F392" s="159">
        <f t="shared" si="3"/>
        <v>46535</v>
      </c>
      <c r="G392" s="159">
        <f t="shared" si="3"/>
        <v>46536</v>
      </c>
      <c r="H392" s="159">
        <f t="shared" si="3"/>
        <v>46537</v>
      </c>
      <c r="I392" s="159">
        <f t="shared" si="3"/>
        <v>46538</v>
      </c>
      <c r="J392" s="159">
        <f t="shared" si="3"/>
        <v>46539</v>
      </c>
      <c r="K392" s="159">
        <f t="shared" si="3"/>
        <v>46540</v>
      </c>
      <c r="L392" s="159">
        <f t="shared" si="3"/>
        <v>46541</v>
      </c>
      <c r="M392" s="159">
        <f t="shared" si="3"/>
        <v>46542</v>
      </c>
      <c r="N392" s="159">
        <f t="shared" si="3"/>
        <v>46543</v>
      </c>
      <c r="O392" s="159">
        <f t="shared" si="3"/>
        <v>46544</v>
      </c>
      <c r="P392" s="159">
        <f t="shared" si="3"/>
        <v>46545</v>
      </c>
      <c r="Q392" s="159">
        <f t="shared" si="3"/>
        <v>46546</v>
      </c>
      <c r="R392" s="159">
        <f t="shared" si="3"/>
        <v>46547</v>
      </c>
      <c r="S392" s="159">
        <f t="shared" si="3"/>
        <v>46548</v>
      </c>
      <c r="T392" s="159">
        <f t="shared" si="3"/>
        <v>46549</v>
      </c>
      <c r="U392" s="159">
        <f t="shared" si="0"/>
        <v>46550</v>
      </c>
      <c r="V392" s="159">
        <f t="shared" si="0"/>
        <v>46551</v>
      </c>
      <c r="W392" s="159">
        <f t="shared" si="1"/>
        <v>46552</v>
      </c>
      <c r="X392" s="159">
        <f t="shared" si="1"/>
        <v>46553</v>
      </c>
      <c r="Y392" s="159">
        <f t="shared" si="1"/>
        <v>46554</v>
      </c>
      <c r="Z392" s="159">
        <f t="shared" si="1"/>
        <v>46555</v>
      </c>
      <c r="AA392" s="159">
        <f t="shared" si="1"/>
        <v>46556</v>
      </c>
      <c r="AB392" s="159">
        <f t="shared" si="1"/>
        <v>46557</v>
      </c>
      <c r="AC392" s="159">
        <f t="shared" si="1"/>
        <v>46558</v>
      </c>
      <c r="AD392" s="159">
        <f t="shared" si="1"/>
        <v>46559</v>
      </c>
      <c r="AE392" s="159">
        <f t="shared" si="1"/>
        <v>46560</v>
      </c>
      <c r="AJ392" s="161"/>
    </row>
    <row r="393" spans="1:53" s="160" customFormat="1" ht="17.25" hidden="1" customHeight="1" x14ac:dyDescent="0.4">
      <c r="A393" s="157"/>
      <c r="C393" s="158">
        <v>17</v>
      </c>
      <c r="D393" s="159">
        <f t="shared" si="2"/>
        <v>46561</v>
      </c>
      <c r="E393" s="159">
        <f t="shared" si="3"/>
        <v>46562</v>
      </c>
      <c r="F393" s="159">
        <f t="shared" si="3"/>
        <v>46563</v>
      </c>
      <c r="G393" s="159">
        <f t="shared" si="3"/>
        <v>46564</v>
      </c>
      <c r="H393" s="159">
        <f t="shared" si="3"/>
        <v>46565</v>
      </c>
      <c r="I393" s="159">
        <f t="shared" si="3"/>
        <v>46566</v>
      </c>
      <c r="J393" s="159">
        <f t="shared" si="3"/>
        <v>46567</v>
      </c>
      <c r="K393" s="159">
        <f t="shared" si="3"/>
        <v>46568</v>
      </c>
      <c r="L393" s="159">
        <f t="shared" si="3"/>
        <v>46569</v>
      </c>
      <c r="M393" s="159">
        <f t="shared" si="3"/>
        <v>46570</v>
      </c>
      <c r="N393" s="159">
        <f t="shared" si="3"/>
        <v>46571</v>
      </c>
      <c r="O393" s="159">
        <f t="shared" si="3"/>
        <v>46572</v>
      </c>
      <c r="P393" s="159">
        <f t="shared" si="3"/>
        <v>46573</v>
      </c>
      <c r="Q393" s="159">
        <f t="shared" si="3"/>
        <v>46574</v>
      </c>
      <c r="R393" s="159">
        <f t="shared" si="3"/>
        <v>46575</v>
      </c>
      <c r="S393" s="159">
        <f t="shared" si="3"/>
        <v>46576</v>
      </c>
      <c r="T393" s="159">
        <f t="shared" si="3"/>
        <v>46577</v>
      </c>
      <c r="U393" s="159">
        <f t="shared" ref="U393:AE393" si="4">T393+1</f>
        <v>46578</v>
      </c>
      <c r="V393" s="159">
        <f t="shared" si="4"/>
        <v>46579</v>
      </c>
      <c r="W393" s="159">
        <f t="shared" si="4"/>
        <v>46580</v>
      </c>
      <c r="X393" s="159">
        <f t="shared" si="4"/>
        <v>46581</v>
      </c>
      <c r="Y393" s="159">
        <f t="shared" si="4"/>
        <v>46582</v>
      </c>
      <c r="Z393" s="159">
        <f t="shared" si="4"/>
        <v>46583</v>
      </c>
      <c r="AA393" s="159">
        <f t="shared" si="4"/>
        <v>46584</v>
      </c>
      <c r="AB393" s="159">
        <f t="shared" si="4"/>
        <v>46585</v>
      </c>
      <c r="AC393" s="159">
        <f t="shared" si="4"/>
        <v>46586</v>
      </c>
      <c r="AD393" s="159">
        <f t="shared" si="4"/>
        <v>46587</v>
      </c>
      <c r="AE393" s="159">
        <f t="shared" si="4"/>
        <v>46588</v>
      </c>
      <c r="AJ393" s="161"/>
    </row>
    <row r="394" spans="1:53" s="160" customFormat="1" ht="17.25" hidden="1" customHeight="1" x14ac:dyDescent="0.4">
      <c r="A394" s="157"/>
      <c r="C394" s="158">
        <v>18</v>
      </c>
      <c r="D394" s="159">
        <f t="shared" si="2"/>
        <v>46589</v>
      </c>
      <c r="E394" s="159">
        <f t="shared" si="3"/>
        <v>46590</v>
      </c>
      <c r="F394" s="159">
        <f t="shared" si="3"/>
        <v>46591</v>
      </c>
      <c r="G394" s="159">
        <f t="shared" si="3"/>
        <v>46592</v>
      </c>
      <c r="H394" s="159">
        <f t="shared" si="3"/>
        <v>46593</v>
      </c>
      <c r="I394" s="159">
        <f t="shared" si="3"/>
        <v>46594</v>
      </c>
      <c r="J394" s="159">
        <f t="shared" si="3"/>
        <v>46595</v>
      </c>
      <c r="K394" s="159">
        <f t="shared" si="3"/>
        <v>46596</v>
      </c>
      <c r="L394" s="159">
        <f t="shared" si="3"/>
        <v>46597</v>
      </c>
      <c r="M394" s="159">
        <f t="shared" si="3"/>
        <v>46598</v>
      </c>
      <c r="N394" s="159">
        <f t="shared" si="3"/>
        <v>46599</v>
      </c>
      <c r="O394" s="159">
        <f t="shared" si="3"/>
        <v>46600</v>
      </c>
      <c r="P394" s="159">
        <f t="shared" si="3"/>
        <v>46601</v>
      </c>
      <c r="Q394" s="159">
        <f t="shared" si="3"/>
        <v>46602</v>
      </c>
      <c r="R394" s="159">
        <f t="shared" si="3"/>
        <v>46603</v>
      </c>
      <c r="S394" s="159">
        <f t="shared" si="3"/>
        <v>46604</v>
      </c>
      <c r="T394" s="159">
        <f t="shared" ref="Q394:AE409" si="5">S394+1</f>
        <v>46605</v>
      </c>
      <c r="U394" s="159">
        <f t="shared" si="5"/>
        <v>46606</v>
      </c>
      <c r="V394" s="159">
        <f t="shared" si="5"/>
        <v>46607</v>
      </c>
      <c r="W394" s="159">
        <f t="shared" si="5"/>
        <v>46608</v>
      </c>
      <c r="X394" s="159">
        <f t="shared" si="5"/>
        <v>46609</v>
      </c>
      <c r="Y394" s="159">
        <f t="shared" si="5"/>
        <v>46610</v>
      </c>
      <c r="Z394" s="159">
        <f t="shared" si="5"/>
        <v>46611</v>
      </c>
      <c r="AA394" s="159">
        <f t="shared" si="5"/>
        <v>46612</v>
      </c>
      <c r="AB394" s="159">
        <f t="shared" si="5"/>
        <v>46613</v>
      </c>
      <c r="AC394" s="159">
        <f t="shared" si="5"/>
        <v>46614</v>
      </c>
      <c r="AD394" s="159">
        <f t="shared" si="5"/>
        <v>46615</v>
      </c>
      <c r="AE394" s="159">
        <f t="shared" si="5"/>
        <v>46616</v>
      </c>
      <c r="AJ394" s="161"/>
    </row>
    <row r="395" spans="1:53" s="160" customFormat="1" ht="17.25" hidden="1" customHeight="1" x14ac:dyDescent="0.4">
      <c r="A395" s="157"/>
      <c r="C395" s="158">
        <v>19</v>
      </c>
      <c r="D395" s="159">
        <f t="shared" si="2"/>
        <v>46617</v>
      </c>
      <c r="E395" s="159">
        <f t="shared" ref="E395:T410" si="6">D395+1</f>
        <v>46618</v>
      </c>
      <c r="F395" s="159">
        <f t="shared" si="6"/>
        <v>46619</v>
      </c>
      <c r="G395" s="159">
        <f t="shared" si="6"/>
        <v>46620</v>
      </c>
      <c r="H395" s="159">
        <f t="shared" si="6"/>
        <v>46621</v>
      </c>
      <c r="I395" s="159">
        <f t="shared" si="6"/>
        <v>46622</v>
      </c>
      <c r="J395" s="159">
        <f t="shared" si="6"/>
        <v>46623</v>
      </c>
      <c r="K395" s="159">
        <f t="shared" si="6"/>
        <v>46624</v>
      </c>
      <c r="L395" s="159">
        <f t="shared" si="6"/>
        <v>46625</v>
      </c>
      <c r="M395" s="159">
        <f t="shared" si="6"/>
        <v>46626</v>
      </c>
      <c r="N395" s="159">
        <f t="shared" si="6"/>
        <v>46627</v>
      </c>
      <c r="O395" s="159">
        <f t="shared" si="6"/>
        <v>46628</v>
      </c>
      <c r="P395" s="159">
        <f t="shared" si="6"/>
        <v>46629</v>
      </c>
      <c r="Q395" s="159">
        <f t="shared" si="6"/>
        <v>46630</v>
      </c>
      <c r="R395" s="159">
        <f t="shared" si="6"/>
        <v>46631</v>
      </c>
      <c r="S395" s="159">
        <f t="shared" si="6"/>
        <v>46632</v>
      </c>
      <c r="T395" s="159">
        <f t="shared" si="6"/>
        <v>46633</v>
      </c>
      <c r="U395" s="159">
        <f t="shared" si="5"/>
        <v>46634</v>
      </c>
      <c r="V395" s="159">
        <f t="shared" si="5"/>
        <v>46635</v>
      </c>
      <c r="W395" s="159">
        <f t="shared" si="5"/>
        <v>46636</v>
      </c>
      <c r="X395" s="159">
        <f t="shared" si="5"/>
        <v>46637</v>
      </c>
      <c r="Y395" s="159">
        <f t="shared" si="5"/>
        <v>46638</v>
      </c>
      <c r="Z395" s="159">
        <f t="shared" si="5"/>
        <v>46639</v>
      </c>
      <c r="AA395" s="159">
        <f t="shared" si="5"/>
        <v>46640</v>
      </c>
      <c r="AB395" s="159">
        <f t="shared" si="5"/>
        <v>46641</v>
      </c>
      <c r="AC395" s="159">
        <f t="shared" si="5"/>
        <v>46642</v>
      </c>
      <c r="AD395" s="159">
        <f t="shared" si="5"/>
        <v>46643</v>
      </c>
      <c r="AE395" s="159">
        <f t="shared" si="5"/>
        <v>46644</v>
      </c>
      <c r="AJ395" s="161"/>
    </row>
    <row r="396" spans="1:53" s="160" customFormat="1" ht="17.25" hidden="1" customHeight="1" x14ac:dyDescent="0.4">
      <c r="A396" s="157"/>
      <c r="C396" s="158">
        <v>20</v>
      </c>
      <c r="D396" s="159">
        <f t="shared" si="2"/>
        <v>46645</v>
      </c>
      <c r="E396" s="159">
        <f t="shared" si="6"/>
        <v>46646</v>
      </c>
      <c r="F396" s="159">
        <f t="shared" si="6"/>
        <v>46647</v>
      </c>
      <c r="G396" s="159">
        <f t="shared" si="6"/>
        <v>46648</v>
      </c>
      <c r="H396" s="159">
        <f t="shared" si="6"/>
        <v>46649</v>
      </c>
      <c r="I396" s="159">
        <f t="shared" si="6"/>
        <v>46650</v>
      </c>
      <c r="J396" s="159">
        <f t="shared" si="6"/>
        <v>46651</v>
      </c>
      <c r="K396" s="159">
        <f t="shared" si="6"/>
        <v>46652</v>
      </c>
      <c r="L396" s="159">
        <f t="shared" si="6"/>
        <v>46653</v>
      </c>
      <c r="M396" s="159">
        <f t="shared" si="6"/>
        <v>46654</v>
      </c>
      <c r="N396" s="159">
        <f t="shared" si="6"/>
        <v>46655</v>
      </c>
      <c r="O396" s="159">
        <f t="shared" si="6"/>
        <v>46656</v>
      </c>
      <c r="P396" s="159">
        <f t="shared" si="6"/>
        <v>46657</v>
      </c>
      <c r="Q396" s="159">
        <f t="shared" si="6"/>
        <v>46658</v>
      </c>
      <c r="R396" s="159">
        <f t="shared" si="6"/>
        <v>46659</v>
      </c>
      <c r="S396" s="159">
        <f t="shared" si="6"/>
        <v>46660</v>
      </c>
      <c r="T396" s="159">
        <f t="shared" si="6"/>
        <v>46661</v>
      </c>
      <c r="U396" s="159">
        <f t="shared" si="5"/>
        <v>46662</v>
      </c>
      <c r="V396" s="159">
        <f t="shared" si="5"/>
        <v>46663</v>
      </c>
      <c r="W396" s="159">
        <f t="shared" si="5"/>
        <v>46664</v>
      </c>
      <c r="X396" s="159">
        <f t="shared" si="5"/>
        <v>46665</v>
      </c>
      <c r="Y396" s="159">
        <f t="shared" si="5"/>
        <v>46666</v>
      </c>
      <c r="Z396" s="159">
        <f t="shared" si="5"/>
        <v>46667</v>
      </c>
      <c r="AA396" s="159">
        <f t="shared" si="5"/>
        <v>46668</v>
      </c>
      <c r="AB396" s="159">
        <f t="shared" si="5"/>
        <v>46669</v>
      </c>
      <c r="AC396" s="159">
        <f t="shared" si="5"/>
        <v>46670</v>
      </c>
      <c r="AD396" s="159">
        <f t="shared" si="5"/>
        <v>46671</v>
      </c>
      <c r="AE396" s="159">
        <f t="shared" si="5"/>
        <v>46672</v>
      </c>
      <c r="AJ396" s="161"/>
    </row>
    <row r="397" spans="1:53" s="160" customFormat="1" ht="17.25" hidden="1" customHeight="1" x14ac:dyDescent="0.4">
      <c r="A397" s="157"/>
      <c r="C397" s="158">
        <v>21</v>
      </c>
      <c r="D397" s="159">
        <f t="shared" si="2"/>
        <v>46673</v>
      </c>
      <c r="E397" s="159">
        <f t="shared" si="6"/>
        <v>46674</v>
      </c>
      <c r="F397" s="159">
        <f t="shared" si="6"/>
        <v>46675</v>
      </c>
      <c r="G397" s="159">
        <f t="shared" si="6"/>
        <v>46676</v>
      </c>
      <c r="H397" s="159">
        <f t="shared" si="6"/>
        <v>46677</v>
      </c>
      <c r="I397" s="159">
        <f t="shared" si="6"/>
        <v>46678</v>
      </c>
      <c r="J397" s="159">
        <f t="shared" si="6"/>
        <v>46679</v>
      </c>
      <c r="K397" s="159">
        <f t="shared" si="6"/>
        <v>46680</v>
      </c>
      <c r="L397" s="159">
        <f t="shared" si="6"/>
        <v>46681</v>
      </c>
      <c r="M397" s="159">
        <f t="shared" si="6"/>
        <v>46682</v>
      </c>
      <c r="N397" s="159">
        <f t="shared" si="6"/>
        <v>46683</v>
      </c>
      <c r="O397" s="159">
        <f t="shared" si="6"/>
        <v>46684</v>
      </c>
      <c r="P397" s="159">
        <f t="shared" si="6"/>
        <v>46685</v>
      </c>
      <c r="Q397" s="159">
        <f t="shared" si="6"/>
        <v>46686</v>
      </c>
      <c r="R397" s="159">
        <f t="shared" si="6"/>
        <v>46687</v>
      </c>
      <c r="S397" s="159">
        <f t="shared" si="6"/>
        <v>46688</v>
      </c>
      <c r="T397" s="159">
        <f t="shared" si="6"/>
        <v>46689</v>
      </c>
      <c r="U397" s="159">
        <f t="shared" si="5"/>
        <v>46690</v>
      </c>
      <c r="V397" s="159">
        <f t="shared" si="5"/>
        <v>46691</v>
      </c>
      <c r="W397" s="159">
        <f t="shared" si="5"/>
        <v>46692</v>
      </c>
      <c r="X397" s="159">
        <f t="shared" si="5"/>
        <v>46693</v>
      </c>
      <c r="Y397" s="159">
        <f t="shared" si="5"/>
        <v>46694</v>
      </c>
      <c r="Z397" s="159">
        <f t="shared" si="5"/>
        <v>46695</v>
      </c>
      <c r="AA397" s="159">
        <f t="shared" si="5"/>
        <v>46696</v>
      </c>
      <c r="AB397" s="159">
        <f t="shared" si="5"/>
        <v>46697</v>
      </c>
      <c r="AC397" s="159">
        <f t="shared" si="5"/>
        <v>46698</v>
      </c>
      <c r="AD397" s="159">
        <f t="shared" si="5"/>
        <v>46699</v>
      </c>
      <c r="AE397" s="159">
        <f t="shared" si="5"/>
        <v>46700</v>
      </c>
      <c r="AJ397" s="161"/>
    </row>
    <row r="398" spans="1:53" s="160" customFormat="1" ht="17.25" hidden="1" customHeight="1" x14ac:dyDescent="0.4">
      <c r="A398" s="150"/>
      <c r="B398" s="106"/>
      <c r="C398" s="158">
        <v>22</v>
      </c>
      <c r="D398" s="159">
        <f t="shared" si="2"/>
        <v>46701</v>
      </c>
      <c r="E398" s="159">
        <f t="shared" si="6"/>
        <v>46702</v>
      </c>
      <c r="F398" s="159">
        <f t="shared" si="6"/>
        <v>46703</v>
      </c>
      <c r="G398" s="159">
        <f t="shared" si="6"/>
        <v>46704</v>
      </c>
      <c r="H398" s="159">
        <f t="shared" si="6"/>
        <v>46705</v>
      </c>
      <c r="I398" s="159">
        <f t="shared" si="6"/>
        <v>46706</v>
      </c>
      <c r="J398" s="159">
        <f t="shared" si="6"/>
        <v>46707</v>
      </c>
      <c r="K398" s="159">
        <f t="shared" si="6"/>
        <v>46708</v>
      </c>
      <c r="L398" s="159">
        <f t="shared" si="6"/>
        <v>46709</v>
      </c>
      <c r="M398" s="159">
        <f t="shared" si="6"/>
        <v>46710</v>
      </c>
      <c r="N398" s="159">
        <f t="shared" si="6"/>
        <v>46711</v>
      </c>
      <c r="O398" s="159">
        <f t="shared" si="6"/>
        <v>46712</v>
      </c>
      <c r="P398" s="159">
        <f t="shared" si="6"/>
        <v>46713</v>
      </c>
      <c r="Q398" s="159">
        <f t="shared" si="6"/>
        <v>46714</v>
      </c>
      <c r="R398" s="159">
        <f t="shared" si="6"/>
        <v>46715</v>
      </c>
      <c r="S398" s="159">
        <f t="shared" si="6"/>
        <v>46716</v>
      </c>
      <c r="T398" s="159">
        <f t="shared" si="6"/>
        <v>46717</v>
      </c>
      <c r="U398" s="159">
        <f t="shared" si="5"/>
        <v>46718</v>
      </c>
      <c r="V398" s="159">
        <f t="shared" si="5"/>
        <v>46719</v>
      </c>
      <c r="W398" s="159">
        <f t="shared" si="5"/>
        <v>46720</v>
      </c>
      <c r="X398" s="159">
        <f t="shared" si="5"/>
        <v>46721</v>
      </c>
      <c r="Y398" s="159">
        <f t="shared" si="5"/>
        <v>46722</v>
      </c>
      <c r="Z398" s="159">
        <f t="shared" si="5"/>
        <v>46723</v>
      </c>
      <c r="AA398" s="159">
        <f t="shared" si="5"/>
        <v>46724</v>
      </c>
      <c r="AB398" s="159">
        <f t="shared" si="5"/>
        <v>46725</v>
      </c>
      <c r="AC398" s="159">
        <f t="shared" si="5"/>
        <v>46726</v>
      </c>
      <c r="AD398" s="159">
        <f t="shared" si="5"/>
        <v>46727</v>
      </c>
      <c r="AE398" s="159">
        <f t="shared" si="5"/>
        <v>46728</v>
      </c>
      <c r="AF398" s="106"/>
      <c r="AG398" s="106"/>
      <c r="AH398" s="106"/>
      <c r="AI398" s="106"/>
      <c r="AJ398" s="152"/>
      <c r="AK398" s="106"/>
      <c r="AN398" s="106"/>
      <c r="AO398" s="106"/>
    </row>
    <row r="399" spans="1:53" s="160" customFormat="1" ht="17.25" hidden="1" customHeight="1" x14ac:dyDescent="0.4">
      <c r="A399" s="150"/>
      <c r="B399" s="106"/>
      <c r="C399" s="158">
        <v>23</v>
      </c>
      <c r="D399" s="159">
        <f t="shared" si="2"/>
        <v>46729</v>
      </c>
      <c r="E399" s="159">
        <f t="shared" si="6"/>
        <v>46730</v>
      </c>
      <c r="F399" s="159">
        <f t="shared" si="6"/>
        <v>46731</v>
      </c>
      <c r="G399" s="159">
        <f t="shared" si="6"/>
        <v>46732</v>
      </c>
      <c r="H399" s="159">
        <f t="shared" si="6"/>
        <v>46733</v>
      </c>
      <c r="I399" s="159">
        <f t="shared" si="6"/>
        <v>46734</v>
      </c>
      <c r="J399" s="159">
        <f t="shared" si="6"/>
        <v>46735</v>
      </c>
      <c r="K399" s="159">
        <f t="shared" si="6"/>
        <v>46736</v>
      </c>
      <c r="L399" s="159">
        <f t="shared" si="6"/>
        <v>46737</v>
      </c>
      <c r="M399" s="159">
        <f t="shared" si="6"/>
        <v>46738</v>
      </c>
      <c r="N399" s="159">
        <f t="shared" si="6"/>
        <v>46739</v>
      </c>
      <c r="O399" s="159">
        <f t="shared" si="6"/>
        <v>46740</v>
      </c>
      <c r="P399" s="159">
        <f t="shared" si="6"/>
        <v>46741</v>
      </c>
      <c r="Q399" s="159">
        <f t="shared" si="5"/>
        <v>46742</v>
      </c>
      <c r="R399" s="159">
        <f t="shared" si="5"/>
        <v>46743</v>
      </c>
      <c r="S399" s="159">
        <f t="shared" si="5"/>
        <v>46744</v>
      </c>
      <c r="T399" s="159">
        <f t="shared" si="5"/>
        <v>46745</v>
      </c>
      <c r="U399" s="159">
        <f t="shared" si="5"/>
        <v>46746</v>
      </c>
      <c r="V399" s="159">
        <f t="shared" si="5"/>
        <v>46747</v>
      </c>
      <c r="W399" s="159">
        <f t="shared" si="5"/>
        <v>46748</v>
      </c>
      <c r="X399" s="159">
        <f t="shared" si="5"/>
        <v>46749</v>
      </c>
      <c r="Y399" s="159">
        <f t="shared" si="5"/>
        <v>46750</v>
      </c>
      <c r="Z399" s="159">
        <f t="shared" si="5"/>
        <v>46751</v>
      </c>
      <c r="AA399" s="159">
        <f t="shared" si="5"/>
        <v>46752</v>
      </c>
      <c r="AB399" s="159">
        <f t="shared" si="5"/>
        <v>46753</v>
      </c>
      <c r="AC399" s="159">
        <f t="shared" si="5"/>
        <v>46754</v>
      </c>
      <c r="AD399" s="159">
        <f t="shared" si="5"/>
        <v>46755</v>
      </c>
      <c r="AE399" s="159">
        <f t="shared" si="5"/>
        <v>46756</v>
      </c>
      <c r="AF399" s="106"/>
      <c r="AG399" s="106"/>
      <c r="AH399" s="106"/>
      <c r="AI399" s="106"/>
      <c r="AJ399" s="152"/>
      <c r="AK399" s="106"/>
      <c r="AM399" s="106"/>
      <c r="AN399" s="106"/>
      <c r="AO399" s="106"/>
      <c r="AP399" s="106"/>
      <c r="AQ399" s="106"/>
      <c r="AR399" s="106"/>
      <c r="AS399" s="106"/>
      <c r="AT399" s="106"/>
      <c r="AU399" s="106"/>
      <c r="AV399" s="106"/>
      <c r="AW399" s="106"/>
      <c r="AX399" s="106"/>
      <c r="AY399" s="106"/>
      <c r="AZ399" s="106"/>
      <c r="BA399" s="106"/>
    </row>
    <row r="400" spans="1:53" s="160" customFormat="1" hidden="1" x14ac:dyDescent="0.4">
      <c r="A400" s="150"/>
      <c r="B400" s="106"/>
      <c r="C400" s="158">
        <v>24</v>
      </c>
      <c r="D400" s="159">
        <f t="shared" si="2"/>
        <v>46757</v>
      </c>
      <c r="E400" s="159">
        <f t="shared" si="6"/>
        <v>46758</v>
      </c>
      <c r="F400" s="159">
        <f t="shared" si="6"/>
        <v>46759</v>
      </c>
      <c r="G400" s="159">
        <f t="shared" si="6"/>
        <v>46760</v>
      </c>
      <c r="H400" s="159">
        <f t="shared" si="6"/>
        <v>46761</v>
      </c>
      <c r="I400" s="159">
        <f t="shared" si="6"/>
        <v>46762</v>
      </c>
      <c r="J400" s="159">
        <f t="shared" si="6"/>
        <v>46763</v>
      </c>
      <c r="K400" s="159">
        <f t="shared" si="6"/>
        <v>46764</v>
      </c>
      <c r="L400" s="159">
        <f t="shared" si="6"/>
        <v>46765</v>
      </c>
      <c r="M400" s="159">
        <f t="shared" si="6"/>
        <v>46766</v>
      </c>
      <c r="N400" s="159">
        <f t="shared" si="6"/>
        <v>46767</v>
      </c>
      <c r="O400" s="159">
        <f t="shared" si="6"/>
        <v>46768</v>
      </c>
      <c r="P400" s="159">
        <f t="shared" si="6"/>
        <v>46769</v>
      </c>
      <c r="Q400" s="159">
        <f t="shared" si="5"/>
        <v>46770</v>
      </c>
      <c r="R400" s="159">
        <f t="shared" si="5"/>
        <v>46771</v>
      </c>
      <c r="S400" s="159">
        <f t="shared" si="5"/>
        <v>46772</v>
      </c>
      <c r="T400" s="159">
        <f t="shared" si="5"/>
        <v>46773</v>
      </c>
      <c r="U400" s="159">
        <f t="shared" si="5"/>
        <v>46774</v>
      </c>
      <c r="V400" s="159">
        <f t="shared" si="5"/>
        <v>46775</v>
      </c>
      <c r="W400" s="159">
        <f t="shared" si="5"/>
        <v>46776</v>
      </c>
      <c r="X400" s="159">
        <f t="shared" si="5"/>
        <v>46777</v>
      </c>
      <c r="Y400" s="159">
        <f t="shared" si="5"/>
        <v>46778</v>
      </c>
      <c r="Z400" s="159">
        <f t="shared" si="5"/>
        <v>46779</v>
      </c>
      <c r="AA400" s="159">
        <f t="shared" si="5"/>
        <v>46780</v>
      </c>
      <c r="AB400" s="159">
        <f t="shared" si="5"/>
        <v>46781</v>
      </c>
      <c r="AC400" s="159">
        <f t="shared" si="5"/>
        <v>46782</v>
      </c>
      <c r="AD400" s="159">
        <f t="shared" si="5"/>
        <v>46783</v>
      </c>
      <c r="AE400" s="159">
        <f t="shared" si="5"/>
        <v>46784</v>
      </c>
      <c r="AF400" s="106"/>
      <c r="AG400" s="106"/>
      <c r="AH400" s="106"/>
      <c r="AI400" s="106"/>
      <c r="AJ400" s="152"/>
      <c r="AK400" s="106"/>
      <c r="AM400" s="106"/>
      <c r="AN400" s="106"/>
      <c r="AO400" s="106"/>
      <c r="AP400" s="106"/>
      <c r="AQ400" s="106"/>
      <c r="AR400" s="106"/>
      <c r="AS400" s="106"/>
      <c r="AT400" s="106"/>
      <c r="AU400" s="106"/>
      <c r="AV400" s="106"/>
      <c r="AW400" s="106"/>
      <c r="AX400" s="106"/>
      <c r="AY400" s="106"/>
      <c r="AZ400" s="106"/>
      <c r="BA400" s="106"/>
    </row>
    <row r="401" spans="1:36" hidden="1" x14ac:dyDescent="0.4">
      <c r="A401" s="150"/>
      <c r="C401" s="158">
        <v>25</v>
      </c>
      <c r="D401" s="159">
        <f t="shared" si="2"/>
        <v>46785</v>
      </c>
      <c r="E401" s="159">
        <f t="shared" si="6"/>
        <v>46786</v>
      </c>
      <c r="F401" s="159">
        <f t="shared" si="6"/>
        <v>46787</v>
      </c>
      <c r="G401" s="159">
        <f t="shared" si="6"/>
        <v>46788</v>
      </c>
      <c r="H401" s="159">
        <f t="shared" si="6"/>
        <v>46789</v>
      </c>
      <c r="I401" s="159">
        <f t="shared" si="6"/>
        <v>46790</v>
      </c>
      <c r="J401" s="159">
        <f t="shared" si="6"/>
        <v>46791</v>
      </c>
      <c r="K401" s="159">
        <f t="shared" si="6"/>
        <v>46792</v>
      </c>
      <c r="L401" s="159">
        <f t="shared" si="6"/>
        <v>46793</v>
      </c>
      <c r="M401" s="159">
        <f t="shared" si="6"/>
        <v>46794</v>
      </c>
      <c r="N401" s="159">
        <f t="shared" si="6"/>
        <v>46795</v>
      </c>
      <c r="O401" s="159">
        <f t="shared" si="6"/>
        <v>46796</v>
      </c>
      <c r="P401" s="159">
        <f t="shared" si="6"/>
        <v>46797</v>
      </c>
      <c r="Q401" s="159">
        <f t="shared" si="5"/>
        <v>46798</v>
      </c>
      <c r="R401" s="159">
        <f t="shared" si="5"/>
        <v>46799</v>
      </c>
      <c r="S401" s="159">
        <f t="shared" si="5"/>
        <v>46800</v>
      </c>
      <c r="T401" s="159">
        <f t="shared" si="5"/>
        <v>46801</v>
      </c>
      <c r="U401" s="159">
        <f t="shared" si="5"/>
        <v>46802</v>
      </c>
      <c r="V401" s="159">
        <f t="shared" si="5"/>
        <v>46803</v>
      </c>
      <c r="W401" s="159">
        <f t="shared" si="5"/>
        <v>46804</v>
      </c>
      <c r="X401" s="159">
        <f t="shared" si="5"/>
        <v>46805</v>
      </c>
      <c r="Y401" s="159">
        <f t="shared" si="5"/>
        <v>46806</v>
      </c>
      <c r="Z401" s="159">
        <f t="shared" si="5"/>
        <v>46807</v>
      </c>
      <c r="AA401" s="159">
        <f t="shared" si="5"/>
        <v>46808</v>
      </c>
      <c r="AB401" s="159">
        <f t="shared" si="5"/>
        <v>46809</v>
      </c>
      <c r="AC401" s="159">
        <f t="shared" si="5"/>
        <v>46810</v>
      </c>
      <c r="AD401" s="159">
        <f t="shared" si="5"/>
        <v>46811</v>
      </c>
      <c r="AE401" s="159">
        <f t="shared" si="5"/>
        <v>46812</v>
      </c>
      <c r="AJ401" s="152"/>
    </row>
    <row r="402" spans="1:36" hidden="1" x14ac:dyDescent="0.4">
      <c r="A402" s="150"/>
      <c r="C402" s="158">
        <v>26</v>
      </c>
      <c r="D402" s="159">
        <f t="shared" si="2"/>
        <v>46813</v>
      </c>
      <c r="E402" s="159">
        <f t="shared" si="6"/>
        <v>46814</v>
      </c>
      <c r="F402" s="159">
        <f t="shared" si="6"/>
        <v>46815</v>
      </c>
      <c r="G402" s="159">
        <f t="shared" si="6"/>
        <v>46816</v>
      </c>
      <c r="H402" s="159">
        <f t="shared" si="6"/>
        <v>46817</v>
      </c>
      <c r="I402" s="159">
        <f t="shared" si="6"/>
        <v>46818</v>
      </c>
      <c r="J402" s="159">
        <f t="shared" si="6"/>
        <v>46819</v>
      </c>
      <c r="K402" s="159">
        <f t="shared" si="6"/>
        <v>46820</v>
      </c>
      <c r="L402" s="159">
        <f t="shared" si="6"/>
        <v>46821</v>
      </c>
      <c r="M402" s="159">
        <f t="shared" si="6"/>
        <v>46822</v>
      </c>
      <c r="N402" s="159">
        <f t="shared" si="6"/>
        <v>46823</v>
      </c>
      <c r="O402" s="159">
        <f t="shared" si="6"/>
        <v>46824</v>
      </c>
      <c r="P402" s="159">
        <f t="shared" si="6"/>
        <v>46825</v>
      </c>
      <c r="Q402" s="159">
        <f t="shared" si="5"/>
        <v>46826</v>
      </c>
      <c r="R402" s="159">
        <f t="shared" si="5"/>
        <v>46827</v>
      </c>
      <c r="S402" s="159">
        <f t="shared" si="5"/>
        <v>46828</v>
      </c>
      <c r="T402" s="159">
        <f t="shared" si="5"/>
        <v>46829</v>
      </c>
      <c r="U402" s="159">
        <f t="shared" si="5"/>
        <v>46830</v>
      </c>
      <c r="V402" s="159">
        <f t="shared" si="5"/>
        <v>46831</v>
      </c>
      <c r="W402" s="159">
        <f t="shared" si="5"/>
        <v>46832</v>
      </c>
      <c r="X402" s="159">
        <f t="shared" si="5"/>
        <v>46833</v>
      </c>
      <c r="Y402" s="159">
        <f t="shared" si="5"/>
        <v>46834</v>
      </c>
      <c r="Z402" s="159">
        <f t="shared" si="5"/>
        <v>46835</v>
      </c>
      <c r="AA402" s="159">
        <f t="shared" si="5"/>
        <v>46836</v>
      </c>
      <c r="AB402" s="159">
        <f t="shared" si="5"/>
        <v>46837</v>
      </c>
      <c r="AC402" s="159">
        <f t="shared" si="5"/>
        <v>46838</v>
      </c>
      <c r="AD402" s="159">
        <f t="shared" si="5"/>
        <v>46839</v>
      </c>
      <c r="AE402" s="159">
        <f t="shared" si="5"/>
        <v>46840</v>
      </c>
      <c r="AJ402" s="152"/>
    </row>
    <row r="403" spans="1:36" hidden="1" x14ac:dyDescent="0.4">
      <c r="A403" s="150"/>
      <c r="C403" s="158">
        <v>27</v>
      </c>
      <c r="D403" s="159">
        <f t="shared" si="2"/>
        <v>46841</v>
      </c>
      <c r="E403" s="159">
        <f t="shared" si="6"/>
        <v>46842</v>
      </c>
      <c r="F403" s="159">
        <f t="shared" si="6"/>
        <v>46843</v>
      </c>
      <c r="G403" s="159">
        <f t="shared" si="6"/>
        <v>46844</v>
      </c>
      <c r="H403" s="159">
        <f t="shared" si="6"/>
        <v>46845</v>
      </c>
      <c r="I403" s="159">
        <f t="shared" si="6"/>
        <v>46846</v>
      </c>
      <c r="J403" s="159">
        <f t="shared" si="6"/>
        <v>46847</v>
      </c>
      <c r="K403" s="159">
        <f t="shared" si="6"/>
        <v>46848</v>
      </c>
      <c r="L403" s="159">
        <f t="shared" si="6"/>
        <v>46849</v>
      </c>
      <c r="M403" s="159">
        <f t="shared" si="6"/>
        <v>46850</v>
      </c>
      <c r="N403" s="159">
        <f t="shared" si="6"/>
        <v>46851</v>
      </c>
      <c r="O403" s="159">
        <f t="shared" si="6"/>
        <v>46852</v>
      </c>
      <c r="P403" s="159">
        <f t="shared" si="6"/>
        <v>46853</v>
      </c>
      <c r="Q403" s="159">
        <f t="shared" si="5"/>
        <v>46854</v>
      </c>
      <c r="R403" s="159">
        <f t="shared" si="5"/>
        <v>46855</v>
      </c>
      <c r="S403" s="159">
        <f t="shared" si="5"/>
        <v>46856</v>
      </c>
      <c r="T403" s="159">
        <f t="shared" si="5"/>
        <v>46857</v>
      </c>
      <c r="U403" s="159">
        <f t="shared" si="5"/>
        <v>46858</v>
      </c>
      <c r="V403" s="159">
        <f t="shared" si="5"/>
        <v>46859</v>
      </c>
      <c r="W403" s="159">
        <f t="shared" si="5"/>
        <v>46860</v>
      </c>
      <c r="X403" s="159">
        <f t="shared" si="5"/>
        <v>46861</v>
      </c>
      <c r="Y403" s="159">
        <f t="shared" si="5"/>
        <v>46862</v>
      </c>
      <c r="Z403" s="159">
        <f t="shared" si="5"/>
        <v>46863</v>
      </c>
      <c r="AA403" s="159">
        <f t="shared" si="5"/>
        <v>46864</v>
      </c>
      <c r="AB403" s="159">
        <f t="shared" si="5"/>
        <v>46865</v>
      </c>
      <c r="AC403" s="159">
        <f t="shared" si="5"/>
        <v>46866</v>
      </c>
      <c r="AD403" s="159">
        <f t="shared" si="5"/>
        <v>46867</v>
      </c>
      <c r="AE403" s="159">
        <f t="shared" si="5"/>
        <v>46868</v>
      </c>
      <c r="AJ403" s="152"/>
    </row>
    <row r="404" spans="1:36" hidden="1" x14ac:dyDescent="0.4">
      <c r="A404" s="150"/>
      <c r="C404" s="158">
        <v>28</v>
      </c>
      <c r="D404" s="159">
        <f t="shared" si="2"/>
        <v>46869</v>
      </c>
      <c r="E404" s="159">
        <f t="shared" si="6"/>
        <v>46870</v>
      </c>
      <c r="F404" s="159">
        <f t="shared" si="6"/>
        <v>46871</v>
      </c>
      <c r="G404" s="159">
        <f t="shared" si="6"/>
        <v>46872</v>
      </c>
      <c r="H404" s="159">
        <f t="shared" si="6"/>
        <v>46873</v>
      </c>
      <c r="I404" s="159">
        <f t="shared" si="6"/>
        <v>46874</v>
      </c>
      <c r="J404" s="159">
        <f t="shared" si="6"/>
        <v>46875</v>
      </c>
      <c r="K404" s="159">
        <f t="shared" si="6"/>
        <v>46876</v>
      </c>
      <c r="L404" s="159">
        <f t="shared" si="6"/>
        <v>46877</v>
      </c>
      <c r="M404" s="159">
        <f t="shared" si="6"/>
        <v>46878</v>
      </c>
      <c r="N404" s="159">
        <f t="shared" si="6"/>
        <v>46879</v>
      </c>
      <c r="O404" s="159">
        <f t="shared" si="6"/>
        <v>46880</v>
      </c>
      <c r="P404" s="159">
        <f t="shared" si="6"/>
        <v>46881</v>
      </c>
      <c r="Q404" s="159">
        <f t="shared" si="5"/>
        <v>46882</v>
      </c>
      <c r="R404" s="159">
        <f t="shared" si="5"/>
        <v>46883</v>
      </c>
      <c r="S404" s="159">
        <f t="shared" si="5"/>
        <v>46884</v>
      </c>
      <c r="T404" s="159">
        <f t="shared" si="5"/>
        <v>46885</v>
      </c>
      <c r="U404" s="159">
        <f t="shared" si="5"/>
        <v>46886</v>
      </c>
      <c r="V404" s="159">
        <f t="shared" si="5"/>
        <v>46887</v>
      </c>
      <c r="W404" s="159">
        <f t="shared" si="5"/>
        <v>46888</v>
      </c>
      <c r="X404" s="159">
        <f t="shared" si="5"/>
        <v>46889</v>
      </c>
      <c r="Y404" s="159">
        <f t="shared" si="5"/>
        <v>46890</v>
      </c>
      <c r="Z404" s="159">
        <f t="shared" si="5"/>
        <v>46891</v>
      </c>
      <c r="AA404" s="159">
        <f t="shared" si="5"/>
        <v>46892</v>
      </c>
      <c r="AB404" s="159">
        <f t="shared" si="5"/>
        <v>46893</v>
      </c>
      <c r="AC404" s="159">
        <f t="shared" si="5"/>
        <v>46894</v>
      </c>
      <c r="AD404" s="159">
        <f t="shared" si="5"/>
        <v>46895</v>
      </c>
      <c r="AE404" s="159">
        <f t="shared" si="5"/>
        <v>46896</v>
      </c>
      <c r="AJ404" s="152"/>
    </row>
    <row r="405" spans="1:36" hidden="1" x14ac:dyDescent="0.4">
      <c r="A405" s="150"/>
      <c r="C405" s="158">
        <v>29</v>
      </c>
      <c r="D405" s="159">
        <f t="shared" si="2"/>
        <v>46897</v>
      </c>
      <c r="E405" s="159">
        <f t="shared" si="6"/>
        <v>46898</v>
      </c>
      <c r="F405" s="159">
        <f t="shared" si="6"/>
        <v>46899</v>
      </c>
      <c r="G405" s="159">
        <f t="shared" si="6"/>
        <v>46900</v>
      </c>
      <c r="H405" s="159">
        <f t="shared" si="6"/>
        <v>46901</v>
      </c>
      <c r="I405" s="159">
        <f t="shared" si="6"/>
        <v>46902</v>
      </c>
      <c r="J405" s="159">
        <f t="shared" si="6"/>
        <v>46903</v>
      </c>
      <c r="K405" s="159">
        <f t="shared" si="6"/>
        <v>46904</v>
      </c>
      <c r="L405" s="159">
        <f t="shared" si="6"/>
        <v>46905</v>
      </c>
      <c r="M405" s="159">
        <f t="shared" si="6"/>
        <v>46906</v>
      </c>
      <c r="N405" s="159">
        <f t="shared" si="6"/>
        <v>46907</v>
      </c>
      <c r="O405" s="159">
        <f t="shared" si="6"/>
        <v>46908</v>
      </c>
      <c r="P405" s="159">
        <f t="shared" si="6"/>
        <v>46909</v>
      </c>
      <c r="Q405" s="159">
        <f t="shared" si="5"/>
        <v>46910</v>
      </c>
      <c r="R405" s="159">
        <f t="shared" si="5"/>
        <v>46911</v>
      </c>
      <c r="S405" s="159">
        <f t="shared" si="5"/>
        <v>46912</v>
      </c>
      <c r="T405" s="159">
        <f t="shared" si="5"/>
        <v>46913</v>
      </c>
      <c r="U405" s="159">
        <f t="shared" si="5"/>
        <v>46914</v>
      </c>
      <c r="V405" s="159">
        <f t="shared" si="5"/>
        <v>46915</v>
      </c>
      <c r="W405" s="159">
        <f t="shared" si="5"/>
        <v>46916</v>
      </c>
      <c r="X405" s="159">
        <f t="shared" si="5"/>
        <v>46917</v>
      </c>
      <c r="Y405" s="159">
        <f t="shared" si="5"/>
        <v>46918</v>
      </c>
      <c r="Z405" s="159">
        <f t="shared" si="5"/>
        <v>46919</v>
      </c>
      <c r="AA405" s="159">
        <f t="shared" si="5"/>
        <v>46920</v>
      </c>
      <c r="AB405" s="159">
        <f t="shared" si="5"/>
        <v>46921</v>
      </c>
      <c r="AC405" s="159">
        <f t="shared" si="5"/>
        <v>46922</v>
      </c>
      <c r="AD405" s="159">
        <f t="shared" si="5"/>
        <v>46923</v>
      </c>
      <c r="AE405" s="159">
        <f t="shared" si="5"/>
        <v>46924</v>
      </c>
      <c r="AJ405" s="152"/>
    </row>
    <row r="406" spans="1:36" hidden="1" x14ac:dyDescent="0.4">
      <c r="A406" s="150"/>
      <c r="C406" s="158">
        <v>30</v>
      </c>
      <c r="D406" s="159">
        <f t="shared" si="2"/>
        <v>46925</v>
      </c>
      <c r="E406" s="159">
        <f t="shared" si="6"/>
        <v>46926</v>
      </c>
      <c r="F406" s="159">
        <f t="shared" si="6"/>
        <v>46927</v>
      </c>
      <c r="G406" s="159">
        <f t="shared" si="6"/>
        <v>46928</v>
      </c>
      <c r="H406" s="159">
        <f t="shared" si="6"/>
        <v>46929</v>
      </c>
      <c r="I406" s="159">
        <f t="shared" si="6"/>
        <v>46930</v>
      </c>
      <c r="J406" s="159">
        <f t="shared" si="6"/>
        <v>46931</v>
      </c>
      <c r="K406" s="159">
        <f t="shared" si="6"/>
        <v>46932</v>
      </c>
      <c r="L406" s="159">
        <f t="shared" si="6"/>
        <v>46933</v>
      </c>
      <c r="M406" s="159">
        <f t="shared" si="6"/>
        <v>46934</v>
      </c>
      <c r="N406" s="159">
        <f t="shared" si="6"/>
        <v>46935</v>
      </c>
      <c r="O406" s="159">
        <f t="shared" si="6"/>
        <v>46936</v>
      </c>
      <c r="P406" s="159">
        <f t="shared" si="6"/>
        <v>46937</v>
      </c>
      <c r="Q406" s="159">
        <f t="shared" si="5"/>
        <v>46938</v>
      </c>
      <c r="R406" s="159">
        <f t="shared" si="5"/>
        <v>46939</v>
      </c>
      <c r="S406" s="159">
        <f t="shared" si="5"/>
        <v>46940</v>
      </c>
      <c r="T406" s="159">
        <f t="shared" si="5"/>
        <v>46941</v>
      </c>
      <c r="U406" s="159">
        <f t="shared" si="5"/>
        <v>46942</v>
      </c>
      <c r="V406" s="159">
        <f t="shared" si="5"/>
        <v>46943</v>
      </c>
      <c r="W406" s="159">
        <f t="shared" si="5"/>
        <v>46944</v>
      </c>
      <c r="X406" s="159">
        <f t="shared" si="5"/>
        <v>46945</v>
      </c>
      <c r="Y406" s="159">
        <f t="shared" si="5"/>
        <v>46946</v>
      </c>
      <c r="Z406" s="159">
        <f t="shared" si="5"/>
        <v>46947</v>
      </c>
      <c r="AA406" s="159">
        <f t="shared" si="5"/>
        <v>46948</v>
      </c>
      <c r="AB406" s="159">
        <f t="shared" si="5"/>
        <v>46949</v>
      </c>
      <c r="AC406" s="159">
        <f t="shared" si="5"/>
        <v>46950</v>
      </c>
      <c r="AD406" s="159">
        <f t="shared" si="5"/>
        <v>46951</v>
      </c>
      <c r="AE406" s="159">
        <f t="shared" si="5"/>
        <v>46952</v>
      </c>
      <c r="AJ406" s="152"/>
    </row>
    <row r="407" spans="1:36" hidden="1" x14ac:dyDescent="0.4">
      <c r="A407" s="150"/>
      <c r="C407" s="158">
        <v>31</v>
      </c>
      <c r="D407" s="159">
        <f t="shared" si="2"/>
        <v>46953</v>
      </c>
      <c r="E407" s="159">
        <f t="shared" si="6"/>
        <v>46954</v>
      </c>
      <c r="F407" s="159">
        <f t="shared" si="6"/>
        <v>46955</v>
      </c>
      <c r="G407" s="159">
        <f t="shared" si="6"/>
        <v>46956</v>
      </c>
      <c r="H407" s="159">
        <f t="shared" si="6"/>
        <v>46957</v>
      </c>
      <c r="I407" s="159">
        <f t="shared" si="6"/>
        <v>46958</v>
      </c>
      <c r="J407" s="159">
        <f t="shared" si="6"/>
        <v>46959</v>
      </c>
      <c r="K407" s="159">
        <f t="shared" si="6"/>
        <v>46960</v>
      </c>
      <c r="L407" s="159">
        <f t="shared" si="6"/>
        <v>46961</v>
      </c>
      <c r="M407" s="159">
        <f t="shared" si="6"/>
        <v>46962</v>
      </c>
      <c r="N407" s="159">
        <f t="shared" si="6"/>
        <v>46963</v>
      </c>
      <c r="O407" s="159">
        <f t="shared" si="6"/>
        <v>46964</v>
      </c>
      <c r="P407" s="159">
        <f t="shared" si="6"/>
        <v>46965</v>
      </c>
      <c r="Q407" s="159">
        <f t="shared" si="5"/>
        <v>46966</v>
      </c>
      <c r="R407" s="159">
        <f t="shared" si="5"/>
        <v>46967</v>
      </c>
      <c r="S407" s="159">
        <f t="shared" si="5"/>
        <v>46968</v>
      </c>
      <c r="T407" s="159">
        <f t="shared" si="5"/>
        <v>46969</v>
      </c>
      <c r="U407" s="159">
        <f t="shared" si="5"/>
        <v>46970</v>
      </c>
      <c r="V407" s="159">
        <f t="shared" si="5"/>
        <v>46971</v>
      </c>
      <c r="W407" s="159">
        <f t="shared" si="5"/>
        <v>46972</v>
      </c>
      <c r="X407" s="159">
        <f t="shared" si="5"/>
        <v>46973</v>
      </c>
      <c r="Y407" s="159">
        <f t="shared" si="5"/>
        <v>46974</v>
      </c>
      <c r="Z407" s="159">
        <f t="shared" si="5"/>
        <v>46975</v>
      </c>
      <c r="AA407" s="159">
        <f t="shared" si="5"/>
        <v>46976</v>
      </c>
      <c r="AB407" s="159">
        <f t="shared" si="5"/>
        <v>46977</v>
      </c>
      <c r="AC407" s="159">
        <f t="shared" si="5"/>
        <v>46978</v>
      </c>
      <c r="AD407" s="159">
        <f t="shared" si="5"/>
        <v>46979</v>
      </c>
      <c r="AE407" s="159">
        <f t="shared" si="5"/>
        <v>46980</v>
      </c>
      <c r="AJ407" s="152"/>
    </row>
    <row r="408" spans="1:36" hidden="1" x14ac:dyDescent="0.4">
      <c r="A408" s="150"/>
      <c r="C408" s="158">
        <v>32</v>
      </c>
      <c r="D408" s="159">
        <f t="shared" si="2"/>
        <v>46981</v>
      </c>
      <c r="E408" s="159">
        <f t="shared" si="6"/>
        <v>46982</v>
      </c>
      <c r="F408" s="159">
        <f t="shared" si="6"/>
        <v>46983</v>
      </c>
      <c r="G408" s="159">
        <f t="shared" si="6"/>
        <v>46984</v>
      </c>
      <c r="H408" s="159">
        <f t="shared" si="6"/>
        <v>46985</v>
      </c>
      <c r="I408" s="159">
        <f t="shared" si="6"/>
        <v>46986</v>
      </c>
      <c r="J408" s="159">
        <f t="shared" si="6"/>
        <v>46987</v>
      </c>
      <c r="K408" s="159">
        <f t="shared" si="6"/>
        <v>46988</v>
      </c>
      <c r="L408" s="159">
        <f t="shared" si="6"/>
        <v>46989</v>
      </c>
      <c r="M408" s="159">
        <f t="shared" si="6"/>
        <v>46990</v>
      </c>
      <c r="N408" s="159">
        <f t="shared" si="6"/>
        <v>46991</v>
      </c>
      <c r="O408" s="159">
        <f t="shared" si="6"/>
        <v>46992</v>
      </c>
      <c r="P408" s="159">
        <f t="shared" si="6"/>
        <v>46993</v>
      </c>
      <c r="Q408" s="159">
        <f t="shared" si="5"/>
        <v>46994</v>
      </c>
      <c r="R408" s="159">
        <f t="shared" si="5"/>
        <v>46995</v>
      </c>
      <c r="S408" s="159">
        <f t="shared" si="5"/>
        <v>46996</v>
      </c>
      <c r="T408" s="159">
        <f t="shared" si="5"/>
        <v>46997</v>
      </c>
      <c r="U408" s="159">
        <f t="shared" si="5"/>
        <v>46998</v>
      </c>
      <c r="V408" s="159">
        <f t="shared" si="5"/>
        <v>46999</v>
      </c>
      <c r="W408" s="159">
        <f t="shared" si="5"/>
        <v>47000</v>
      </c>
      <c r="X408" s="159">
        <f t="shared" si="5"/>
        <v>47001</v>
      </c>
      <c r="Y408" s="159">
        <f t="shared" si="5"/>
        <v>47002</v>
      </c>
      <c r="Z408" s="159">
        <f t="shared" si="5"/>
        <v>47003</v>
      </c>
      <c r="AA408" s="159">
        <f t="shared" si="5"/>
        <v>47004</v>
      </c>
      <c r="AB408" s="159">
        <f t="shared" si="5"/>
        <v>47005</v>
      </c>
      <c r="AC408" s="159">
        <f t="shared" si="5"/>
        <v>47006</v>
      </c>
      <c r="AD408" s="159">
        <f t="shared" si="5"/>
        <v>47007</v>
      </c>
      <c r="AE408" s="159">
        <f t="shared" si="5"/>
        <v>47008</v>
      </c>
      <c r="AJ408" s="152"/>
    </row>
    <row r="409" spans="1:36" hidden="1" x14ac:dyDescent="0.4">
      <c r="A409" s="150"/>
      <c r="C409" s="158">
        <v>33</v>
      </c>
      <c r="D409" s="159">
        <f t="shared" si="2"/>
        <v>47009</v>
      </c>
      <c r="E409" s="159">
        <f t="shared" si="6"/>
        <v>47010</v>
      </c>
      <c r="F409" s="159">
        <f t="shared" si="6"/>
        <v>47011</v>
      </c>
      <c r="G409" s="159">
        <f t="shared" si="6"/>
        <v>47012</v>
      </c>
      <c r="H409" s="159">
        <f t="shared" si="6"/>
        <v>47013</v>
      </c>
      <c r="I409" s="159">
        <f t="shared" si="6"/>
        <v>47014</v>
      </c>
      <c r="J409" s="159">
        <f t="shared" si="6"/>
        <v>47015</v>
      </c>
      <c r="K409" s="159">
        <f t="shared" si="6"/>
        <v>47016</v>
      </c>
      <c r="L409" s="159">
        <f t="shared" si="6"/>
        <v>47017</v>
      </c>
      <c r="M409" s="159">
        <f t="shared" si="6"/>
        <v>47018</v>
      </c>
      <c r="N409" s="159">
        <f t="shared" si="6"/>
        <v>47019</v>
      </c>
      <c r="O409" s="159">
        <f t="shared" si="6"/>
        <v>47020</v>
      </c>
      <c r="P409" s="159">
        <f t="shared" si="6"/>
        <v>47021</v>
      </c>
      <c r="Q409" s="159">
        <f t="shared" si="5"/>
        <v>47022</v>
      </c>
      <c r="R409" s="159">
        <f t="shared" si="5"/>
        <v>47023</v>
      </c>
      <c r="S409" s="159">
        <f t="shared" si="5"/>
        <v>47024</v>
      </c>
      <c r="T409" s="159">
        <f t="shared" si="5"/>
        <v>47025</v>
      </c>
      <c r="U409" s="159">
        <f t="shared" si="5"/>
        <v>47026</v>
      </c>
      <c r="V409" s="159">
        <f t="shared" si="5"/>
        <v>47027</v>
      </c>
      <c r="W409" s="159">
        <f t="shared" si="5"/>
        <v>47028</v>
      </c>
      <c r="X409" s="159">
        <f t="shared" si="5"/>
        <v>47029</v>
      </c>
      <c r="Y409" s="159">
        <f t="shared" si="5"/>
        <v>47030</v>
      </c>
      <c r="Z409" s="159">
        <f t="shared" si="5"/>
        <v>47031</v>
      </c>
      <c r="AA409" s="159">
        <f t="shared" si="5"/>
        <v>47032</v>
      </c>
      <c r="AB409" s="159">
        <f t="shared" si="5"/>
        <v>47033</v>
      </c>
      <c r="AC409" s="159">
        <f t="shared" si="5"/>
        <v>47034</v>
      </c>
      <c r="AD409" s="159">
        <f t="shared" si="5"/>
        <v>47035</v>
      </c>
      <c r="AE409" s="159">
        <f t="shared" si="5"/>
        <v>47036</v>
      </c>
      <c r="AJ409" s="152"/>
    </row>
    <row r="410" spans="1:36" hidden="1" x14ac:dyDescent="0.4">
      <c r="A410" s="150"/>
      <c r="C410" s="158">
        <v>34</v>
      </c>
      <c r="D410" s="159">
        <f t="shared" si="2"/>
        <v>47037</v>
      </c>
      <c r="E410" s="159">
        <f t="shared" si="6"/>
        <v>47038</v>
      </c>
      <c r="F410" s="159">
        <f t="shared" si="6"/>
        <v>47039</v>
      </c>
      <c r="G410" s="159">
        <f t="shared" si="6"/>
        <v>47040</v>
      </c>
      <c r="H410" s="159">
        <f t="shared" si="6"/>
        <v>47041</v>
      </c>
      <c r="I410" s="159">
        <f t="shared" si="6"/>
        <v>47042</v>
      </c>
      <c r="J410" s="159">
        <f t="shared" si="6"/>
        <v>47043</v>
      </c>
      <c r="K410" s="159">
        <f t="shared" si="6"/>
        <v>47044</v>
      </c>
      <c r="L410" s="159">
        <f t="shared" si="6"/>
        <v>47045</v>
      </c>
      <c r="M410" s="159">
        <f t="shared" si="6"/>
        <v>47046</v>
      </c>
      <c r="N410" s="159">
        <f t="shared" si="6"/>
        <v>47047</v>
      </c>
      <c r="O410" s="159">
        <f t="shared" si="6"/>
        <v>47048</v>
      </c>
      <c r="P410" s="159">
        <f t="shared" si="6"/>
        <v>47049</v>
      </c>
      <c r="Q410" s="159">
        <f t="shared" si="6"/>
        <v>47050</v>
      </c>
      <c r="R410" s="159">
        <f t="shared" si="6"/>
        <v>47051</v>
      </c>
      <c r="S410" s="159">
        <f t="shared" si="6"/>
        <v>47052</v>
      </c>
      <c r="T410" s="159">
        <f t="shared" si="6"/>
        <v>47053</v>
      </c>
      <c r="U410" s="159">
        <f t="shared" ref="Q410:AE416" si="7">T410+1</f>
        <v>47054</v>
      </c>
      <c r="V410" s="159">
        <f t="shared" si="7"/>
        <v>47055</v>
      </c>
      <c r="W410" s="159">
        <f t="shared" si="7"/>
        <v>47056</v>
      </c>
      <c r="X410" s="159">
        <f t="shared" si="7"/>
        <v>47057</v>
      </c>
      <c r="Y410" s="159">
        <f t="shared" si="7"/>
        <v>47058</v>
      </c>
      <c r="Z410" s="159">
        <f t="shared" si="7"/>
        <v>47059</v>
      </c>
      <c r="AA410" s="159">
        <f t="shared" si="7"/>
        <v>47060</v>
      </c>
      <c r="AB410" s="159">
        <f t="shared" si="7"/>
        <v>47061</v>
      </c>
      <c r="AC410" s="159">
        <f t="shared" si="7"/>
        <v>47062</v>
      </c>
      <c r="AD410" s="159">
        <f t="shared" si="7"/>
        <v>47063</v>
      </c>
      <c r="AE410" s="159">
        <f t="shared" si="7"/>
        <v>47064</v>
      </c>
      <c r="AJ410" s="152"/>
    </row>
    <row r="411" spans="1:36" hidden="1" x14ac:dyDescent="0.4">
      <c r="A411" s="150"/>
      <c r="C411" s="158">
        <v>35</v>
      </c>
      <c r="D411" s="159">
        <f t="shared" si="2"/>
        <v>47065</v>
      </c>
      <c r="E411" s="159">
        <f t="shared" ref="E411:T416" si="8">D411+1</f>
        <v>47066</v>
      </c>
      <c r="F411" s="159">
        <f t="shared" si="8"/>
        <v>47067</v>
      </c>
      <c r="G411" s="159">
        <f t="shared" si="8"/>
        <v>47068</v>
      </c>
      <c r="H411" s="159">
        <f t="shared" si="8"/>
        <v>47069</v>
      </c>
      <c r="I411" s="159">
        <f t="shared" si="8"/>
        <v>47070</v>
      </c>
      <c r="J411" s="159">
        <f t="shared" si="8"/>
        <v>47071</v>
      </c>
      <c r="K411" s="159">
        <f t="shared" si="8"/>
        <v>47072</v>
      </c>
      <c r="L411" s="159">
        <f t="shared" si="8"/>
        <v>47073</v>
      </c>
      <c r="M411" s="159">
        <f t="shared" si="8"/>
        <v>47074</v>
      </c>
      <c r="N411" s="159">
        <f t="shared" si="8"/>
        <v>47075</v>
      </c>
      <c r="O411" s="159">
        <f t="shared" si="8"/>
        <v>47076</v>
      </c>
      <c r="P411" s="159">
        <f t="shared" si="8"/>
        <v>47077</v>
      </c>
      <c r="Q411" s="159">
        <f t="shared" si="7"/>
        <v>47078</v>
      </c>
      <c r="R411" s="159">
        <f t="shared" si="7"/>
        <v>47079</v>
      </c>
      <c r="S411" s="159">
        <f t="shared" si="7"/>
        <v>47080</v>
      </c>
      <c r="T411" s="159">
        <f t="shared" si="7"/>
        <v>47081</v>
      </c>
      <c r="U411" s="159">
        <f t="shared" si="7"/>
        <v>47082</v>
      </c>
      <c r="V411" s="159">
        <f t="shared" si="7"/>
        <v>47083</v>
      </c>
      <c r="W411" s="159">
        <f t="shared" si="7"/>
        <v>47084</v>
      </c>
      <c r="X411" s="159">
        <f t="shared" si="7"/>
        <v>47085</v>
      </c>
      <c r="Y411" s="159">
        <f t="shared" si="7"/>
        <v>47086</v>
      </c>
      <c r="Z411" s="159">
        <f t="shared" si="7"/>
        <v>47087</v>
      </c>
      <c r="AA411" s="159">
        <f t="shared" si="7"/>
        <v>47088</v>
      </c>
      <c r="AB411" s="159">
        <f t="shared" si="7"/>
        <v>47089</v>
      </c>
      <c r="AC411" s="159">
        <f t="shared" si="7"/>
        <v>47090</v>
      </c>
      <c r="AD411" s="159">
        <f t="shared" si="7"/>
        <v>47091</v>
      </c>
      <c r="AE411" s="159">
        <f t="shared" si="7"/>
        <v>47092</v>
      </c>
      <c r="AJ411" s="152"/>
    </row>
    <row r="412" spans="1:36" hidden="1" x14ac:dyDescent="0.4">
      <c r="A412" s="150"/>
      <c r="C412" s="158">
        <v>36</v>
      </c>
      <c r="D412" s="159">
        <f t="shared" si="2"/>
        <v>47093</v>
      </c>
      <c r="E412" s="159">
        <f t="shared" si="8"/>
        <v>47094</v>
      </c>
      <c r="F412" s="159">
        <f t="shared" si="8"/>
        <v>47095</v>
      </c>
      <c r="G412" s="159">
        <f t="shared" si="8"/>
        <v>47096</v>
      </c>
      <c r="H412" s="159">
        <f t="shared" si="8"/>
        <v>47097</v>
      </c>
      <c r="I412" s="159">
        <f t="shared" si="8"/>
        <v>47098</v>
      </c>
      <c r="J412" s="159">
        <f t="shared" si="8"/>
        <v>47099</v>
      </c>
      <c r="K412" s="159">
        <f t="shared" si="8"/>
        <v>47100</v>
      </c>
      <c r="L412" s="159">
        <f t="shared" si="8"/>
        <v>47101</v>
      </c>
      <c r="M412" s="159">
        <f t="shared" si="8"/>
        <v>47102</v>
      </c>
      <c r="N412" s="159">
        <f t="shared" si="8"/>
        <v>47103</v>
      </c>
      <c r="O412" s="159">
        <f t="shared" si="8"/>
        <v>47104</v>
      </c>
      <c r="P412" s="159">
        <f t="shared" si="8"/>
        <v>47105</v>
      </c>
      <c r="Q412" s="159">
        <f t="shared" si="7"/>
        <v>47106</v>
      </c>
      <c r="R412" s="159">
        <f t="shared" si="7"/>
        <v>47107</v>
      </c>
      <c r="S412" s="159">
        <f t="shared" si="7"/>
        <v>47108</v>
      </c>
      <c r="T412" s="159">
        <f t="shared" si="7"/>
        <v>47109</v>
      </c>
      <c r="U412" s="159">
        <f t="shared" si="7"/>
        <v>47110</v>
      </c>
      <c r="V412" s="159">
        <f t="shared" si="7"/>
        <v>47111</v>
      </c>
      <c r="W412" s="159">
        <f t="shared" si="7"/>
        <v>47112</v>
      </c>
      <c r="X412" s="159">
        <f t="shared" si="7"/>
        <v>47113</v>
      </c>
      <c r="Y412" s="159">
        <f t="shared" si="7"/>
        <v>47114</v>
      </c>
      <c r="Z412" s="159">
        <f t="shared" si="7"/>
        <v>47115</v>
      </c>
      <c r="AA412" s="159">
        <f t="shared" si="7"/>
        <v>47116</v>
      </c>
      <c r="AB412" s="159">
        <f t="shared" si="7"/>
        <v>47117</v>
      </c>
      <c r="AC412" s="159">
        <f t="shared" si="7"/>
        <v>47118</v>
      </c>
      <c r="AD412" s="159">
        <f t="shared" si="7"/>
        <v>47119</v>
      </c>
      <c r="AE412" s="159">
        <f t="shared" si="7"/>
        <v>47120</v>
      </c>
      <c r="AJ412" s="152"/>
    </row>
    <row r="413" spans="1:36" hidden="1" x14ac:dyDescent="0.4">
      <c r="A413" s="150"/>
      <c r="C413" s="158">
        <v>37</v>
      </c>
      <c r="D413" s="159">
        <f t="shared" si="2"/>
        <v>47121</v>
      </c>
      <c r="E413" s="159">
        <f t="shared" si="8"/>
        <v>47122</v>
      </c>
      <c r="F413" s="159">
        <f t="shared" si="8"/>
        <v>47123</v>
      </c>
      <c r="G413" s="159">
        <f t="shared" si="8"/>
        <v>47124</v>
      </c>
      <c r="H413" s="159">
        <f t="shared" si="8"/>
        <v>47125</v>
      </c>
      <c r="I413" s="159">
        <f t="shared" si="8"/>
        <v>47126</v>
      </c>
      <c r="J413" s="159">
        <f t="shared" si="8"/>
        <v>47127</v>
      </c>
      <c r="K413" s="159">
        <f t="shared" si="8"/>
        <v>47128</v>
      </c>
      <c r="L413" s="159">
        <f t="shared" si="8"/>
        <v>47129</v>
      </c>
      <c r="M413" s="159">
        <f t="shared" si="8"/>
        <v>47130</v>
      </c>
      <c r="N413" s="159">
        <f t="shared" si="8"/>
        <v>47131</v>
      </c>
      <c r="O413" s="159">
        <f t="shared" si="8"/>
        <v>47132</v>
      </c>
      <c r="P413" s="159">
        <f t="shared" si="8"/>
        <v>47133</v>
      </c>
      <c r="Q413" s="159">
        <f t="shared" si="7"/>
        <v>47134</v>
      </c>
      <c r="R413" s="159">
        <f t="shared" si="7"/>
        <v>47135</v>
      </c>
      <c r="S413" s="159">
        <f t="shared" si="7"/>
        <v>47136</v>
      </c>
      <c r="T413" s="159">
        <f t="shared" si="7"/>
        <v>47137</v>
      </c>
      <c r="U413" s="159">
        <f t="shared" si="7"/>
        <v>47138</v>
      </c>
      <c r="V413" s="159">
        <f t="shared" si="7"/>
        <v>47139</v>
      </c>
      <c r="W413" s="159">
        <f t="shared" si="7"/>
        <v>47140</v>
      </c>
      <c r="X413" s="159">
        <f t="shared" si="7"/>
        <v>47141</v>
      </c>
      <c r="Y413" s="159">
        <f t="shared" si="7"/>
        <v>47142</v>
      </c>
      <c r="Z413" s="159">
        <f t="shared" si="7"/>
        <v>47143</v>
      </c>
      <c r="AA413" s="159">
        <f t="shared" si="7"/>
        <v>47144</v>
      </c>
      <c r="AB413" s="159">
        <f t="shared" si="7"/>
        <v>47145</v>
      </c>
      <c r="AC413" s="159">
        <f t="shared" si="7"/>
        <v>47146</v>
      </c>
      <c r="AD413" s="159">
        <f t="shared" si="7"/>
        <v>47147</v>
      </c>
      <c r="AE413" s="159">
        <f t="shared" si="7"/>
        <v>47148</v>
      </c>
      <c r="AJ413" s="152"/>
    </row>
    <row r="414" spans="1:36" hidden="1" x14ac:dyDescent="0.4">
      <c r="A414" s="150"/>
      <c r="C414" s="158">
        <v>38</v>
      </c>
      <c r="D414" s="159">
        <f t="shared" si="2"/>
        <v>47149</v>
      </c>
      <c r="E414" s="159">
        <f t="shared" si="8"/>
        <v>47150</v>
      </c>
      <c r="F414" s="159">
        <f t="shared" si="8"/>
        <v>47151</v>
      </c>
      <c r="G414" s="159">
        <f t="shared" si="8"/>
        <v>47152</v>
      </c>
      <c r="H414" s="159">
        <f t="shared" si="8"/>
        <v>47153</v>
      </c>
      <c r="I414" s="159">
        <f t="shared" si="8"/>
        <v>47154</v>
      </c>
      <c r="J414" s="159">
        <f t="shared" si="8"/>
        <v>47155</v>
      </c>
      <c r="K414" s="159">
        <f t="shared" si="8"/>
        <v>47156</v>
      </c>
      <c r="L414" s="159">
        <f t="shared" si="8"/>
        <v>47157</v>
      </c>
      <c r="M414" s="159">
        <f t="shared" si="8"/>
        <v>47158</v>
      </c>
      <c r="N414" s="159">
        <f t="shared" si="8"/>
        <v>47159</v>
      </c>
      <c r="O414" s="159">
        <f t="shared" si="8"/>
        <v>47160</v>
      </c>
      <c r="P414" s="159">
        <f t="shared" si="8"/>
        <v>47161</v>
      </c>
      <c r="Q414" s="159">
        <f t="shared" si="7"/>
        <v>47162</v>
      </c>
      <c r="R414" s="159">
        <f t="shared" si="7"/>
        <v>47163</v>
      </c>
      <c r="S414" s="159">
        <f t="shared" si="7"/>
        <v>47164</v>
      </c>
      <c r="T414" s="159">
        <f t="shared" si="7"/>
        <v>47165</v>
      </c>
      <c r="U414" s="159">
        <f t="shared" si="7"/>
        <v>47166</v>
      </c>
      <c r="V414" s="159">
        <f t="shared" si="7"/>
        <v>47167</v>
      </c>
      <c r="W414" s="159">
        <f t="shared" si="7"/>
        <v>47168</v>
      </c>
      <c r="X414" s="159">
        <f t="shared" si="7"/>
        <v>47169</v>
      </c>
      <c r="Y414" s="159">
        <f t="shared" si="7"/>
        <v>47170</v>
      </c>
      <c r="Z414" s="159">
        <f t="shared" si="7"/>
        <v>47171</v>
      </c>
      <c r="AA414" s="159">
        <f t="shared" si="7"/>
        <v>47172</v>
      </c>
      <c r="AB414" s="159">
        <f t="shared" si="7"/>
        <v>47173</v>
      </c>
      <c r="AC414" s="159">
        <f t="shared" si="7"/>
        <v>47174</v>
      </c>
      <c r="AD414" s="159">
        <f t="shared" si="7"/>
        <v>47175</v>
      </c>
      <c r="AE414" s="159">
        <f t="shared" si="7"/>
        <v>47176</v>
      </c>
      <c r="AJ414" s="152"/>
    </row>
    <row r="415" spans="1:36" hidden="1" x14ac:dyDescent="0.4">
      <c r="A415" s="150"/>
      <c r="C415" s="158">
        <v>39</v>
      </c>
      <c r="D415" s="159">
        <f t="shared" si="2"/>
        <v>47177</v>
      </c>
      <c r="E415" s="159">
        <f t="shared" si="8"/>
        <v>47178</v>
      </c>
      <c r="F415" s="159">
        <f t="shared" si="8"/>
        <v>47179</v>
      </c>
      <c r="G415" s="159">
        <f t="shared" si="8"/>
        <v>47180</v>
      </c>
      <c r="H415" s="159">
        <f t="shared" si="8"/>
        <v>47181</v>
      </c>
      <c r="I415" s="159">
        <f t="shared" si="8"/>
        <v>47182</v>
      </c>
      <c r="J415" s="159">
        <f t="shared" si="8"/>
        <v>47183</v>
      </c>
      <c r="K415" s="159">
        <f t="shared" si="8"/>
        <v>47184</v>
      </c>
      <c r="L415" s="159">
        <f t="shared" si="8"/>
        <v>47185</v>
      </c>
      <c r="M415" s="159">
        <f t="shared" si="8"/>
        <v>47186</v>
      </c>
      <c r="N415" s="159">
        <f t="shared" si="8"/>
        <v>47187</v>
      </c>
      <c r="O415" s="159">
        <f t="shared" si="8"/>
        <v>47188</v>
      </c>
      <c r="P415" s="159">
        <f t="shared" si="8"/>
        <v>47189</v>
      </c>
      <c r="Q415" s="159">
        <f t="shared" si="8"/>
        <v>47190</v>
      </c>
      <c r="R415" s="159">
        <f t="shared" si="8"/>
        <v>47191</v>
      </c>
      <c r="S415" s="159">
        <f t="shared" si="8"/>
        <v>47192</v>
      </c>
      <c r="T415" s="159">
        <f t="shared" si="8"/>
        <v>47193</v>
      </c>
      <c r="U415" s="159">
        <f t="shared" si="7"/>
        <v>47194</v>
      </c>
      <c r="V415" s="159">
        <f t="shared" si="7"/>
        <v>47195</v>
      </c>
      <c r="W415" s="159">
        <f t="shared" si="7"/>
        <v>47196</v>
      </c>
      <c r="X415" s="159">
        <f t="shared" si="7"/>
        <v>47197</v>
      </c>
      <c r="Y415" s="159">
        <f t="shared" si="7"/>
        <v>47198</v>
      </c>
      <c r="Z415" s="159">
        <f t="shared" si="7"/>
        <v>47199</v>
      </c>
      <c r="AA415" s="159">
        <f t="shared" si="7"/>
        <v>47200</v>
      </c>
      <c r="AB415" s="159">
        <f t="shared" si="7"/>
        <v>47201</v>
      </c>
      <c r="AC415" s="159">
        <f t="shared" si="7"/>
        <v>47202</v>
      </c>
      <c r="AD415" s="159">
        <f t="shared" si="7"/>
        <v>47203</v>
      </c>
      <c r="AE415" s="159">
        <f t="shared" si="7"/>
        <v>47204</v>
      </c>
      <c r="AJ415" s="152"/>
    </row>
    <row r="416" spans="1:36" hidden="1" x14ac:dyDescent="0.4">
      <c r="A416" s="162"/>
      <c r="B416" s="165"/>
      <c r="C416" s="163">
        <v>40</v>
      </c>
      <c r="D416" s="164">
        <f t="shared" si="2"/>
        <v>47205</v>
      </c>
      <c r="E416" s="164">
        <f t="shared" si="8"/>
        <v>47206</v>
      </c>
      <c r="F416" s="164">
        <f t="shared" si="8"/>
        <v>47207</v>
      </c>
      <c r="G416" s="164">
        <f t="shared" si="8"/>
        <v>47208</v>
      </c>
      <c r="H416" s="164">
        <f t="shared" si="8"/>
        <v>47209</v>
      </c>
      <c r="I416" s="164">
        <f t="shared" si="8"/>
        <v>47210</v>
      </c>
      <c r="J416" s="164">
        <f t="shared" si="8"/>
        <v>47211</v>
      </c>
      <c r="K416" s="164">
        <f t="shared" si="8"/>
        <v>47212</v>
      </c>
      <c r="L416" s="164">
        <f t="shared" si="8"/>
        <v>47213</v>
      </c>
      <c r="M416" s="164">
        <f t="shared" si="8"/>
        <v>47214</v>
      </c>
      <c r="N416" s="164">
        <f t="shared" si="8"/>
        <v>47215</v>
      </c>
      <c r="O416" s="164">
        <f t="shared" si="8"/>
        <v>47216</v>
      </c>
      <c r="P416" s="164">
        <f t="shared" si="8"/>
        <v>47217</v>
      </c>
      <c r="Q416" s="164">
        <f t="shared" si="8"/>
        <v>47218</v>
      </c>
      <c r="R416" s="164">
        <f t="shared" si="8"/>
        <v>47219</v>
      </c>
      <c r="S416" s="164">
        <f t="shared" si="8"/>
        <v>47220</v>
      </c>
      <c r="T416" s="164">
        <f t="shared" si="8"/>
        <v>47221</v>
      </c>
      <c r="U416" s="164">
        <f t="shared" si="7"/>
        <v>47222</v>
      </c>
      <c r="V416" s="164">
        <f t="shared" si="7"/>
        <v>47223</v>
      </c>
      <c r="W416" s="164">
        <f t="shared" si="7"/>
        <v>47224</v>
      </c>
      <c r="X416" s="164">
        <f t="shared" si="7"/>
        <v>47225</v>
      </c>
      <c r="Y416" s="164">
        <f t="shared" si="7"/>
        <v>47226</v>
      </c>
      <c r="Z416" s="164">
        <f t="shared" si="7"/>
        <v>47227</v>
      </c>
      <c r="AA416" s="164">
        <f t="shared" si="7"/>
        <v>47228</v>
      </c>
      <c r="AB416" s="164">
        <f t="shared" si="7"/>
        <v>47229</v>
      </c>
      <c r="AC416" s="164">
        <f t="shared" si="7"/>
        <v>47230</v>
      </c>
      <c r="AD416" s="164">
        <f t="shared" si="7"/>
        <v>47231</v>
      </c>
      <c r="AE416" s="164">
        <f t="shared" si="7"/>
        <v>47232</v>
      </c>
      <c r="AF416" s="165"/>
      <c r="AG416" s="165"/>
      <c r="AH416" s="165"/>
      <c r="AI416" s="165"/>
      <c r="AJ416" s="166"/>
    </row>
    <row r="417" spans="4:31" hidden="1" x14ac:dyDescent="0.4">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c r="AC417" s="159"/>
      <c r="AD417" s="159"/>
      <c r="AE417" s="159"/>
    </row>
    <row r="418" spans="4:31" x14ac:dyDescent="0.4">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c r="AC418" s="159"/>
      <c r="AD418" s="159"/>
      <c r="AE418" s="159"/>
    </row>
    <row r="419" spans="4:31" x14ac:dyDescent="0.4">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c r="AC419" s="159"/>
      <c r="AD419" s="159"/>
      <c r="AE419" s="159"/>
    </row>
    <row r="420" spans="4:31" x14ac:dyDescent="0.4">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c r="AC420" s="159"/>
      <c r="AD420" s="159"/>
      <c r="AE420" s="159"/>
    </row>
    <row r="421" spans="4:31" x14ac:dyDescent="0.4">
      <c r="D421" s="159"/>
    </row>
    <row r="422" spans="4:31" x14ac:dyDescent="0.4">
      <c r="D422" s="159"/>
    </row>
    <row r="423" spans="4:31" x14ac:dyDescent="0.4">
      <c r="D423" s="159"/>
    </row>
  </sheetData>
  <mergeCells count="844">
    <mergeCell ref="AH22:AH23"/>
    <mergeCell ref="AK22:AK23"/>
    <mergeCell ref="AH38:AH39"/>
    <mergeCell ref="AK38:AK39"/>
    <mergeCell ref="AH54:AH55"/>
    <mergeCell ref="AK54:AK55"/>
    <mergeCell ref="AQ358:AR359"/>
    <mergeCell ref="C359:G359"/>
    <mergeCell ref="H359:J359"/>
    <mergeCell ref="K359:M359"/>
    <mergeCell ref="O359:S359"/>
    <mergeCell ref="T359:V359"/>
    <mergeCell ref="W359:Y359"/>
    <mergeCell ref="AA359:AE359"/>
    <mergeCell ref="AF359:AH359"/>
    <mergeCell ref="AI359:AK359"/>
    <mergeCell ref="AF357:AH358"/>
    <mergeCell ref="AI357:AK358"/>
    <mergeCell ref="AO357:AP357"/>
    <mergeCell ref="AQ357:AR357"/>
    <mergeCell ref="D358:F358"/>
    <mergeCell ref="P358:R358"/>
    <mergeCell ref="AB358:AD358"/>
    <mergeCell ref="AM358:AN359"/>
    <mergeCell ref="AO358:AP359"/>
    <mergeCell ref="AA356:AC356"/>
    <mergeCell ref="AD356:AE356"/>
    <mergeCell ref="AF356:AH356"/>
    <mergeCell ref="AI356:AK356"/>
    <mergeCell ref="C357:G357"/>
    <mergeCell ref="H357:J358"/>
    <mergeCell ref="K357:M358"/>
    <mergeCell ref="O357:S357"/>
    <mergeCell ref="T357:V358"/>
    <mergeCell ref="W357:Y358"/>
    <mergeCell ref="AA357:AE357"/>
    <mergeCell ref="AF355:AH355"/>
    <mergeCell ref="AI355:AK355"/>
    <mergeCell ref="C356:E356"/>
    <mergeCell ref="F356:G356"/>
    <mergeCell ref="H356:J356"/>
    <mergeCell ref="K356:M356"/>
    <mergeCell ref="O356:Q356"/>
    <mergeCell ref="R356:S356"/>
    <mergeCell ref="T356:V356"/>
    <mergeCell ref="W356:Y356"/>
    <mergeCell ref="E355:G355"/>
    <mergeCell ref="H355:J355"/>
    <mergeCell ref="K355:M355"/>
    <mergeCell ref="Q355:S355"/>
    <mergeCell ref="T355:V355"/>
    <mergeCell ref="W355:Y355"/>
    <mergeCell ref="AC355:AE355"/>
    <mergeCell ref="E354:G354"/>
    <mergeCell ref="H354:J354"/>
    <mergeCell ref="K354:M354"/>
    <mergeCell ref="Q354:S354"/>
    <mergeCell ref="T354:V354"/>
    <mergeCell ref="W354:Y354"/>
    <mergeCell ref="H353:J353"/>
    <mergeCell ref="K353:M353"/>
    <mergeCell ref="T353:V353"/>
    <mergeCell ref="W353:Y353"/>
    <mergeCell ref="AF353:AH353"/>
    <mergeCell ref="AI353:AK353"/>
    <mergeCell ref="AC354:AE354"/>
    <mergeCell ref="AF354:AH354"/>
    <mergeCell ref="AI354:AK354"/>
    <mergeCell ref="AA349:AE349"/>
    <mergeCell ref="AF349:AH350"/>
    <mergeCell ref="AI349:AK350"/>
    <mergeCell ref="D350:F350"/>
    <mergeCell ref="P350:R350"/>
    <mergeCell ref="AB350:AD350"/>
    <mergeCell ref="AA351:AE351"/>
    <mergeCell ref="AF351:AH351"/>
    <mergeCell ref="AI351:AK351"/>
    <mergeCell ref="C349:G349"/>
    <mergeCell ref="H349:J350"/>
    <mergeCell ref="K349:M350"/>
    <mergeCell ref="O349:S349"/>
    <mergeCell ref="T349:V350"/>
    <mergeCell ref="W349:Y350"/>
    <mergeCell ref="C351:G351"/>
    <mergeCell ref="H351:J351"/>
    <mergeCell ref="K351:M351"/>
    <mergeCell ref="O351:S351"/>
    <mergeCell ref="T351:V351"/>
    <mergeCell ref="W351:Y351"/>
    <mergeCell ref="AF347:AH347"/>
    <mergeCell ref="AI347:AK347"/>
    <mergeCell ref="C348:E348"/>
    <mergeCell ref="F348:G348"/>
    <mergeCell ref="H348:J348"/>
    <mergeCell ref="K348:M348"/>
    <mergeCell ref="O348:Q348"/>
    <mergeCell ref="R348:S348"/>
    <mergeCell ref="T348:V348"/>
    <mergeCell ref="W348:Y348"/>
    <mergeCell ref="AA348:AC348"/>
    <mergeCell ref="AD348:AE348"/>
    <mergeCell ref="AF348:AH348"/>
    <mergeCell ref="AI348:AK348"/>
    <mergeCell ref="E347:G347"/>
    <mergeCell ref="H347:J347"/>
    <mergeCell ref="K347:M347"/>
    <mergeCell ref="Q347:S347"/>
    <mergeCell ref="T347:V347"/>
    <mergeCell ref="W347:Y347"/>
    <mergeCell ref="AC347:AE347"/>
    <mergeCell ref="AC346:AE346"/>
    <mergeCell ref="AF346:AH346"/>
    <mergeCell ref="AI346:AK346"/>
    <mergeCell ref="AK336:AK341"/>
    <mergeCell ref="AF337:AG337"/>
    <mergeCell ref="AI337:AJ337"/>
    <mergeCell ref="B338:B339"/>
    <mergeCell ref="AF339:AG339"/>
    <mergeCell ref="AI339:AJ339"/>
    <mergeCell ref="B340:B341"/>
    <mergeCell ref="AF341:AG341"/>
    <mergeCell ref="AI341:AJ341"/>
    <mergeCell ref="E346:G346"/>
    <mergeCell ref="H346:J346"/>
    <mergeCell ref="K346:M346"/>
    <mergeCell ref="Q346:S346"/>
    <mergeCell ref="T346:V346"/>
    <mergeCell ref="W346:Y346"/>
    <mergeCell ref="H345:J345"/>
    <mergeCell ref="K345:M345"/>
    <mergeCell ref="T345:V345"/>
    <mergeCell ref="W345:Y345"/>
    <mergeCell ref="AK330:AK335"/>
    <mergeCell ref="AF331:AG331"/>
    <mergeCell ref="AI331:AJ331"/>
    <mergeCell ref="AF335:AG335"/>
    <mergeCell ref="AI335:AJ335"/>
    <mergeCell ref="AH326:AH327"/>
    <mergeCell ref="AK326:AK327"/>
    <mergeCell ref="AF345:AH345"/>
    <mergeCell ref="AI345:AK345"/>
    <mergeCell ref="A326:A341"/>
    <mergeCell ref="B326:C326"/>
    <mergeCell ref="AF326:AF329"/>
    <mergeCell ref="AG326:AG329"/>
    <mergeCell ref="AI326:AI329"/>
    <mergeCell ref="B332:B333"/>
    <mergeCell ref="AF333:AG333"/>
    <mergeCell ref="AI333:AJ333"/>
    <mergeCell ref="B334:B335"/>
    <mergeCell ref="AJ326:AJ329"/>
    <mergeCell ref="B336:B337"/>
    <mergeCell ref="AH336:AH341"/>
    <mergeCell ref="B327:C327"/>
    <mergeCell ref="B328:C328"/>
    <mergeCell ref="B329:C329"/>
    <mergeCell ref="B330:B331"/>
    <mergeCell ref="AH330:AH335"/>
    <mergeCell ref="AK320:AK325"/>
    <mergeCell ref="AF321:AG321"/>
    <mergeCell ref="AI321:AJ321"/>
    <mergeCell ref="B322:B323"/>
    <mergeCell ref="AF323:AG323"/>
    <mergeCell ref="AI323:AJ323"/>
    <mergeCell ref="B324:B325"/>
    <mergeCell ref="AF325:AG325"/>
    <mergeCell ref="AI325:AJ325"/>
    <mergeCell ref="B312:C312"/>
    <mergeCell ref="B313:C313"/>
    <mergeCell ref="B314:B315"/>
    <mergeCell ref="AH314:AH319"/>
    <mergeCell ref="AK314:AK319"/>
    <mergeCell ref="AF315:AG315"/>
    <mergeCell ref="AI315:AJ315"/>
    <mergeCell ref="B316:B317"/>
    <mergeCell ref="AH310:AH311"/>
    <mergeCell ref="AK310:AK311"/>
    <mergeCell ref="A310:A325"/>
    <mergeCell ref="B310:C310"/>
    <mergeCell ref="AF310:AF313"/>
    <mergeCell ref="AG310:AG313"/>
    <mergeCell ref="AI310:AI313"/>
    <mergeCell ref="AJ310:AJ313"/>
    <mergeCell ref="A294:A309"/>
    <mergeCell ref="AF317:AG317"/>
    <mergeCell ref="AI317:AJ317"/>
    <mergeCell ref="B318:B319"/>
    <mergeCell ref="AF319:AG319"/>
    <mergeCell ref="AI319:AJ319"/>
    <mergeCell ref="B320:B321"/>
    <mergeCell ref="AH320:AH325"/>
    <mergeCell ref="AH294:AH295"/>
    <mergeCell ref="B304:B305"/>
    <mergeCell ref="AH304:AH309"/>
    <mergeCell ref="AJ294:AJ297"/>
    <mergeCell ref="B295:C295"/>
    <mergeCell ref="B296:C296"/>
    <mergeCell ref="B297:C297"/>
    <mergeCell ref="B298:B299"/>
    <mergeCell ref="AH298:AH303"/>
    <mergeCell ref="B311:C311"/>
    <mergeCell ref="AK304:AK309"/>
    <mergeCell ref="AF305:AG305"/>
    <mergeCell ref="AI305:AJ305"/>
    <mergeCell ref="B306:B307"/>
    <mergeCell ref="AF307:AG307"/>
    <mergeCell ref="AI307:AJ307"/>
    <mergeCell ref="B308:B309"/>
    <mergeCell ref="AF309:AG309"/>
    <mergeCell ref="AI309:AJ309"/>
    <mergeCell ref="AK298:AK303"/>
    <mergeCell ref="AF299:AG299"/>
    <mergeCell ref="AI299:AJ299"/>
    <mergeCell ref="B294:C294"/>
    <mergeCell ref="AF294:AF297"/>
    <mergeCell ref="AG294:AG297"/>
    <mergeCell ref="AI294:AI297"/>
    <mergeCell ref="B300:B301"/>
    <mergeCell ref="AF301:AG301"/>
    <mergeCell ref="AI301:AJ301"/>
    <mergeCell ref="B302:B303"/>
    <mergeCell ref="AF303:AG303"/>
    <mergeCell ref="AI303:AJ303"/>
    <mergeCell ref="AK294:AK295"/>
    <mergeCell ref="AK288:AK293"/>
    <mergeCell ref="AF289:AG289"/>
    <mergeCell ref="AI289:AJ289"/>
    <mergeCell ref="B290:B291"/>
    <mergeCell ref="AF291:AG291"/>
    <mergeCell ref="AI291:AJ291"/>
    <mergeCell ref="B292:B293"/>
    <mergeCell ref="AF293:AG293"/>
    <mergeCell ref="AI293:AJ293"/>
    <mergeCell ref="B280:C280"/>
    <mergeCell ref="B281:C281"/>
    <mergeCell ref="B282:B283"/>
    <mergeCell ref="AH282:AH287"/>
    <mergeCell ref="AK282:AK287"/>
    <mergeCell ref="AF283:AG283"/>
    <mergeCell ref="AI283:AJ283"/>
    <mergeCell ref="B284:B285"/>
    <mergeCell ref="AH278:AH279"/>
    <mergeCell ref="AK278:AK279"/>
    <mergeCell ref="A278:A293"/>
    <mergeCell ref="B278:C278"/>
    <mergeCell ref="AF278:AF281"/>
    <mergeCell ref="AG278:AG281"/>
    <mergeCell ref="AI278:AI281"/>
    <mergeCell ref="AJ278:AJ281"/>
    <mergeCell ref="A262:A277"/>
    <mergeCell ref="AF285:AG285"/>
    <mergeCell ref="AI285:AJ285"/>
    <mergeCell ref="B286:B287"/>
    <mergeCell ref="AF287:AG287"/>
    <mergeCell ref="AI287:AJ287"/>
    <mergeCell ref="B288:B289"/>
    <mergeCell ref="AH288:AH293"/>
    <mergeCell ref="AH262:AH263"/>
    <mergeCell ref="B272:B273"/>
    <mergeCell ref="AH272:AH277"/>
    <mergeCell ref="AJ262:AJ265"/>
    <mergeCell ref="B263:C263"/>
    <mergeCell ref="B264:C264"/>
    <mergeCell ref="B265:C265"/>
    <mergeCell ref="B266:B267"/>
    <mergeCell ref="AH266:AH271"/>
    <mergeCell ref="B279:C279"/>
    <mergeCell ref="AK272:AK277"/>
    <mergeCell ref="AF273:AG273"/>
    <mergeCell ref="AI273:AJ273"/>
    <mergeCell ref="B274:B275"/>
    <mergeCell ref="AF275:AG275"/>
    <mergeCell ref="AI275:AJ275"/>
    <mergeCell ref="B276:B277"/>
    <mergeCell ref="AF277:AG277"/>
    <mergeCell ref="AI277:AJ277"/>
    <mergeCell ref="AK266:AK271"/>
    <mergeCell ref="AF267:AG267"/>
    <mergeCell ref="AI267:AJ267"/>
    <mergeCell ref="B262:C262"/>
    <mergeCell ref="AF262:AF265"/>
    <mergeCell ref="AG262:AG265"/>
    <mergeCell ref="AI262:AI265"/>
    <mergeCell ref="B268:B269"/>
    <mergeCell ref="AF269:AG269"/>
    <mergeCell ref="AI269:AJ269"/>
    <mergeCell ref="B270:B271"/>
    <mergeCell ref="AF271:AG271"/>
    <mergeCell ref="AI271:AJ271"/>
    <mergeCell ref="AK262:AK263"/>
    <mergeCell ref="AK256:AK261"/>
    <mergeCell ref="AF257:AG257"/>
    <mergeCell ref="AI257:AJ257"/>
    <mergeCell ref="B258:B259"/>
    <mergeCell ref="AF259:AG259"/>
    <mergeCell ref="AI259:AJ259"/>
    <mergeCell ref="B260:B261"/>
    <mergeCell ref="AF261:AG261"/>
    <mergeCell ref="AI261:AJ261"/>
    <mergeCell ref="B248:C248"/>
    <mergeCell ref="B249:C249"/>
    <mergeCell ref="B250:B251"/>
    <mergeCell ref="AH250:AH255"/>
    <mergeCell ref="AK250:AK255"/>
    <mergeCell ref="AF251:AG251"/>
    <mergeCell ref="AI251:AJ251"/>
    <mergeCell ref="B252:B253"/>
    <mergeCell ref="AH246:AH247"/>
    <mergeCell ref="AK246:AK247"/>
    <mergeCell ref="A246:A261"/>
    <mergeCell ref="B246:C246"/>
    <mergeCell ref="AF246:AF249"/>
    <mergeCell ref="AG246:AG249"/>
    <mergeCell ref="AI246:AI249"/>
    <mergeCell ref="AJ246:AJ249"/>
    <mergeCell ref="A230:A245"/>
    <mergeCell ref="AF253:AG253"/>
    <mergeCell ref="AI253:AJ253"/>
    <mergeCell ref="B254:B255"/>
    <mergeCell ref="AF255:AG255"/>
    <mergeCell ref="AI255:AJ255"/>
    <mergeCell ref="B256:B257"/>
    <mergeCell ref="AH256:AH261"/>
    <mergeCell ref="AH230:AH231"/>
    <mergeCell ref="B240:B241"/>
    <mergeCell ref="AH240:AH245"/>
    <mergeCell ref="AJ230:AJ233"/>
    <mergeCell ref="B231:C231"/>
    <mergeCell ref="B232:C232"/>
    <mergeCell ref="B233:C233"/>
    <mergeCell ref="B234:B235"/>
    <mergeCell ref="AH234:AH239"/>
    <mergeCell ref="B247:C247"/>
    <mergeCell ref="AK240:AK245"/>
    <mergeCell ref="AF241:AG241"/>
    <mergeCell ref="AI241:AJ241"/>
    <mergeCell ref="B242:B243"/>
    <mergeCell ref="AF243:AG243"/>
    <mergeCell ref="AI243:AJ243"/>
    <mergeCell ref="B244:B245"/>
    <mergeCell ref="AF245:AG245"/>
    <mergeCell ref="AI245:AJ245"/>
    <mergeCell ref="AK234:AK239"/>
    <mergeCell ref="AF235:AG235"/>
    <mergeCell ref="AI235:AJ235"/>
    <mergeCell ref="B230:C230"/>
    <mergeCell ref="AF230:AF233"/>
    <mergeCell ref="AG230:AG233"/>
    <mergeCell ref="AI230:AI233"/>
    <mergeCell ref="B236:B237"/>
    <mergeCell ref="AF237:AG237"/>
    <mergeCell ref="AI237:AJ237"/>
    <mergeCell ref="B238:B239"/>
    <mergeCell ref="AF239:AG239"/>
    <mergeCell ref="AI239:AJ239"/>
    <mergeCell ref="AK230:AK231"/>
    <mergeCell ref="AK224:AK229"/>
    <mergeCell ref="AF225:AG225"/>
    <mergeCell ref="AI225:AJ225"/>
    <mergeCell ref="B226:B227"/>
    <mergeCell ref="AF227:AG227"/>
    <mergeCell ref="AI227:AJ227"/>
    <mergeCell ref="B228:B229"/>
    <mergeCell ref="AF229:AG229"/>
    <mergeCell ref="AI229:AJ229"/>
    <mergeCell ref="B216:C216"/>
    <mergeCell ref="B217:C217"/>
    <mergeCell ref="B218:B219"/>
    <mergeCell ref="AH218:AH223"/>
    <mergeCell ref="AK218:AK223"/>
    <mergeCell ref="AF219:AG219"/>
    <mergeCell ref="AI219:AJ219"/>
    <mergeCell ref="B220:B221"/>
    <mergeCell ref="AH214:AH215"/>
    <mergeCell ref="AK214:AK215"/>
    <mergeCell ref="A214:A229"/>
    <mergeCell ref="B214:C214"/>
    <mergeCell ref="AF214:AF217"/>
    <mergeCell ref="AG214:AG217"/>
    <mergeCell ref="AI214:AI217"/>
    <mergeCell ref="AJ214:AJ217"/>
    <mergeCell ref="A198:A213"/>
    <mergeCell ref="AF221:AG221"/>
    <mergeCell ref="AI221:AJ221"/>
    <mergeCell ref="B222:B223"/>
    <mergeCell ref="AF223:AG223"/>
    <mergeCell ref="AI223:AJ223"/>
    <mergeCell ref="B224:B225"/>
    <mergeCell ref="AH224:AH229"/>
    <mergeCell ref="AH198:AH199"/>
    <mergeCell ref="B208:B209"/>
    <mergeCell ref="AH208:AH213"/>
    <mergeCell ref="AJ198:AJ201"/>
    <mergeCell ref="B199:C199"/>
    <mergeCell ref="B200:C200"/>
    <mergeCell ref="B201:C201"/>
    <mergeCell ref="B202:B203"/>
    <mergeCell ref="AH202:AH207"/>
    <mergeCell ref="B215:C215"/>
    <mergeCell ref="AK208:AK213"/>
    <mergeCell ref="AF209:AG209"/>
    <mergeCell ref="AI209:AJ209"/>
    <mergeCell ref="B210:B211"/>
    <mergeCell ref="AF211:AG211"/>
    <mergeCell ref="AI211:AJ211"/>
    <mergeCell ref="B212:B213"/>
    <mergeCell ref="AF213:AG213"/>
    <mergeCell ref="AI213:AJ213"/>
    <mergeCell ref="AK202:AK207"/>
    <mergeCell ref="AF203:AG203"/>
    <mergeCell ref="AI203:AJ203"/>
    <mergeCell ref="B198:C198"/>
    <mergeCell ref="AF198:AF201"/>
    <mergeCell ref="AG198:AG201"/>
    <mergeCell ref="AI198:AI201"/>
    <mergeCell ref="B204:B205"/>
    <mergeCell ref="AF205:AG205"/>
    <mergeCell ref="AI205:AJ205"/>
    <mergeCell ref="B206:B207"/>
    <mergeCell ref="AF207:AG207"/>
    <mergeCell ref="AI207:AJ207"/>
    <mergeCell ref="AK198:AK199"/>
    <mergeCell ref="AK192:AK197"/>
    <mergeCell ref="AF193:AG193"/>
    <mergeCell ref="AI193:AJ193"/>
    <mergeCell ref="B194:B195"/>
    <mergeCell ref="AF195:AG195"/>
    <mergeCell ref="AI195:AJ195"/>
    <mergeCell ref="B196:B197"/>
    <mergeCell ref="AF197:AG197"/>
    <mergeCell ref="AI197:AJ197"/>
    <mergeCell ref="B184:C184"/>
    <mergeCell ref="B185:C185"/>
    <mergeCell ref="B186:B187"/>
    <mergeCell ref="AH186:AH191"/>
    <mergeCell ref="AK186:AK191"/>
    <mergeCell ref="AF187:AG187"/>
    <mergeCell ref="AI187:AJ187"/>
    <mergeCell ref="B188:B189"/>
    <mergeCell ref="AH182:AH183"/>
    <mergeCell ref="AK182:AK183"/>
    <mergeCell ref="A182:A197"/>
    <mergeCell ref="B182:C182"/>
    <mergeCell ref="AF182:AF185"/>
    <mergeCell ref="AG182:AG185"/>
    <mergeCell ref="AI182:AI185"/>
    <mergeCell ref="AJ182:AJ185"/>
    <mergeCell ref="A166:A181"/>
    <mergeCell ref="AF189:AG189"/>
    <mergeCell ref="AI189:AJ189"/>
    <mergeCell ref="B190:B191"/>
    <mergeCell ref="AF191:AG191"/>
    <mergeCell ref="AI191:AJ191"/>
    <mergeCell ref="B192:B193"/>
    <mergeCell ref="AH192:AH197"/>
    <mergeCell ref="AH166:AH167"/>
    <mergeCell ref="B176:B177"/>
    <mergeCell ref="AH176:AH181"/>
    <mergeCell ref="AJ166:AJ169"/>
    <mergeCell ref="B167:C167"/>
    <mergeCell ref="B168:C168"/>
    <mergeCell ref="B169:C169"/>
    <mergeCell ref="B170:B171"/>
    <mergeCell ref="AH170:AH175"/>
    <mergeCell ref="B183:C183"/>
    <mergeCell ref="AK176:AK181"/>
    <mergeCell ref="AF177:AG177"/>
    <mergeCell ref="AI177:AJ177"/>
    <mergeCell ref="B178:B179"/>
    <mergeCell ref="AF179:AG179"/>
    <mergeCell ref="AI179:AJ179"/>
    <mergeCell ref="B180:B181"/>
    <mergeCell ref="AF181:AG181"/>
    <mergeCell ref="AI181:AJ181"/>
    <mergeCell ref="AK170:AK175"/>
    <mergeCell ref="AF171:AG171"/>
    <mergeCell ref="AI171:AJ171"/>
    <mergeCell ref="B166:C166"/>
    <mergeCell ref="AF166:AF169"/>
    <mergeCell ref="AG166:AG169"/>
    <mergeCell ref="AI166:AI169"/>
    <mergeCell ref="B172:B173"/>
    <mergeCell ref="AF173:AG173"/>
    <mergeCell ref="AI173:AJ173"/>
    <mergeCell ref="B174:B175"/>
    <mergeCell ref="AF175:AG175"/>
    <mergeCell ref="AI175:AJ175"/>
    <mergeCell ref="AK166:AK167"/>
    <mergeCell ref="AK160:AK165"/>
    <mergeCell ref="AF161:AG161"/>
    <mergeCell ref="AI161:AJ161"/>
    <mergeCell ref="B162:B163"/>
    <mergeCell ref="AF163:AG163"/>
    <mergeCell ref="AI163:AJ163"/>
    <mergeCell ref="B164:B165"/>
    <mergeCell ref="AF165:AG165"/>
    <mergeCell ref="AI165:AJ165"/>
    <mergeCell ref="B152:C152"/>
    <mergeCell ref="B153:C153"/>
    <mergeCell ref="B154:B155"/>
    <mergeCell ref="AH154:AH159"/>
    <mergeCell ref="AK154:AK159"/>
    <mergeCell ref="AF155:AG155"/>
    <mergeCell ref="AI155:AJ155"/>
    <mergeCell ref="B156:B157"/>
    <mergeCell ref="AH150:AH151"/>
    <mergeCell ref="AK150:AK151"/>
    <mergeCell ref="A150:A165"/>
    <mergeCell ref="B150:C150"/>
    <mergeCell ref="AF150:AF153"/>
    <mergeCell ref="AG150:AG153"/>
    <mergeCell ref="AI150:AI153"/>
    <mergeCell ref="AJ150:AJ153"/>
    <mergeCell ref="A134:A149"/>
    <mergeCell ref="AF157:AG157"/>
    <mergeCell ref="AI157:AJ157"/>
    <mergeCell ref="B158:B159"/>
    <mergeCell ref="AF159:AG159"/>
    <mergeCell ref="AI159:AJ159"/>
    <mergeCell ref="B160:B161"/>
    <mergeCell ref="AH160:AH165"/>
    <mergeCell ref="AH134:AH135"/>
    <mergeCell ref="B144:B145"/>
    <mergeCell ref="AH144:AH149"/>
    <mergeCell ref="AJ134:AJ137"/>
    <mergeCell ref="B135:C135"/>
    <mergeCell ref="B136:C136"/>
    <mergeCell ref="B137:C137"/>
    <mergeCell ref="B138:B139"/>
    <mergeCell ref="AH138:AH143"/>
    <mergeCell ref="B151:C151"/>
    <mergeCell ref="AK144:AK149"/>
    <mergeCell ref="AF145:AG145"/>
    <mergeCell ref="AI145:AJ145"/>
    <mergeCell ref="B146:B147"/>
    <mergeCell ref="AF147:AG147"/>
    <mergeCell ref="AI147:AJ147"/>
    <mergeCell ref="B148:B149"/>
    <mergeCell ref="AF149:AG149"/>
    <mergeCell ref="AI149:AJ149"/>
    <mergeCell ref="AK138:AK143"/>
    <mergeCell ref="AF139:AG139"/>
    <mergeCell ref="AI139:AJ139"/>
    <mergeCell ref="B134:C134"/>
    <mergeCell ref="AF134:AF137"/>
    <mergeCell ref="AG134:AG137"/>
    <mergeCell ref="AI134:AI137"/>
    <mergeCell ref="B140:B141"/>
    <mergeCell ref="AF141:AG141"/>
    <mergeCell ref="AI141:AJ141"/>
    <mergeCell ref="B142:B143"/>
    <mergeCell ref="AF143:AG143"/>
    <mergeCell ref="AI143:AJ143"/>
    <mergeCell ref="AK134:AK135"/>
    <mergeCell ref="AK128:AK133"/>
    <mergeCell ref="AF129:AG129"/>
    <mergeCell ref="AI129:AJ129"/>
    <mergeCell ref="B130:B131"/>
    <mergeCell ref="AF131:AG131"/>
    <mergeCell ref="AI131:AJ131"/>
    <mergeCell ref="B132:B133"/>
    <mergeCell ref="AF133:AG133"/>
    <mergeCell ref="AI133:AJ133"/>
    <mergeCell ref="B120:C120"/>
    <mergeCell ref="B121:C121"/>
    <mergeCell ref="B122:B123"/>
    <mergeCell ref="AH122:AH127"/>
    <mergeCell ref="AK122:AK127"/>
    <mergeCell ref="AF123:AG123"/>
    <mergeCell ref="AI123:AJ123"/>
    <mergeCell ref="B124:B125"/>
    <mergeCell ref="AH118:AH119"/>
    <mergeCell ref="AK118:AK119"/>
    <mergeCell ref="A118:A133"/>
    <mergeCell ref="B118:C118"/>
    <mergeCell ref="AF118:AF121"/>
    <mergeCell ref="AG118:AG121"/>
    <mergeCell ref="AI118:AI121"/>
    <mergeCell ref="AJ118:AJ121"/>
    <mergeCell ref="A102:A117"/>
    <mergeCell ref="AF125:AG125"/>
    <mergeCell ref="AI125:AJ125"/>
    <mergeCell ref="B126:B127"/>
    <mergeCell ref="AF127:AG127"/>
    <mergeCell ref="AI127:AJ127"/>
    <mergeCell ref="B128:B129"/>
    <mergeCell ref="AH128:AH133"/>
    <mergeCell ref="AH102:AH103"/>
    <mergeCell ref="B112:B113"/>
    <mergeCell ref="AH112:AH117"/>
    <mergeCell ref="AJ102:AJ105"/>
    <mergeCell ref="B103:C103"/>
    <mergeCell ref="B104:C104"/>
    <mergeCell ref="B105:C105"/>
    <mergeCell ref="B106:B107"/>
    <mergeCell ref="AH106:AH111"/>
    <mergeCell ref="B119:C119"/>
    <mergeCell ref="AK112:AK117"/>
    <mergeCell ref="AF113:AG113"/>
    <mergeCell ref="AI113:AJ113"/>
    <mergeCell ref="B114:B115"/>
    <mergeCell ref="AF115:AG115"/>
    <mergeCell ref="AI115:AJ115"/>
    <mergeCell ref="B116:B117"/>
    <mergeCell ref="AF117:AG117"/>
    <mergeCell ref="AI117:AJ117"/>
    <mergeCell ref="AK106:AK111"/>
    <mergeCell ref="AF107:AG107"/>
    <mergeCell ref="AI107:AJ107"/>
    <mergeCell ref="B102:C102"/>
    <mergeCell ref="AF102:AF105"/>
    <mergeCell ref="AG102:AG105"/>
    <mergeCell ref="AI102:AI105"/>
    <mergeCell ref="B108:B109"/>
    <mergeCell ref="AF109:AG109"/>
    <mergeCell ref="AI109:AJ109"/>
    <mergeCell ref="B110:B111"/>
    <mergeCell ref="AF111:AG111"/>
    <mergeCell ref="AI111:AJ111"/>
    <mergeCell ref="AK102:AK103"/>
    <mergeCell ref="AK96:AK101"/>
    <mergeCell ref="AF97:AG97"/>
    <mergeCell ref="AI97:AJ97"/>
    <mergeCell ref="B98:B99"/>
    <mergeCell ref="AF99:AG99"/>
    <mergeCell ref="AI99:AJ99"/>
    <mergeCell ref="B100:B101"/>
    <mergeCell ref="AF101:AG101"/>
    <mergeCell ref="AI101:AJ101"/>
    <mergeCell ref="B88:C88"/>
    <mergeCell ref="B89:C89"/>
    <mergeCell ref="B90:B91"/>
    <mergeCell ref="AH90:AH95"/>
    <mergeCell ref="AK90:AK95"/>
    <mergeCell ref="AF91:AG91"/>
    <mergeCell ref="AI91:AJ91"/>
    <mergeCell ref="B92:B93"/>
    <mergeCell ref="AH86:AH87"/>
    <mergeCell ref="AK86:AK87"/>
    <mergeCell ref="A86:A101"/>
    <mergeCell ref="B86:C86"/>
    <mergeCell ref="AF86:AF89"/>
    <mergeCell ref="AG86:AG89"/>
    <mergeCell ref="AI86:AI89"/>
    <mergeCell ref="AJ86:AJ89"/>
    <mergeCell ref="A70:A85"/>
    <mergeCell ref="AF93:AG93"/>
    <mergeCell ref="AI93:AJ93"/>
    <mergeCell ref="B94:B95"/>
    <mergeCell ref="AF95:AG95"/>
    <mergeCell ref="AI95:AJ95"/>
    <mergeCell ref="B96:B97"/>
    <mergeCell ref="AH96:AH101"/>
    <mergeCell ref="AH70:AH71"/>
    <mergeCell ref="B80:B81"/>
    <mergeCell ref="AH80:AH85"/>
    <mergeCell ref="AJ70:AJ73"/>
    <mergeCell ref="B71:C71"/>
    <mergeCell ref="B72:C72"/>
    <mergeCell ref="B73:C73"/>
    <mergeCell ref="B74:B75"/>
    <mergeCell ref="AH74:AH79"/>
    <mergeCell ref="B87:C87"/>
    <mergeCell ref="AK80:AK85"/>
    <mergeCell ref="AF81:AG81"/>
    <mergeCell ref="AI81:AJ81"/>
    <mergeCell ref="B82:B83"/>
    <mergeCell ref="AF83:AG83"/>
    <mergeCell ref="AI83:AJ83"/>
    <mergeCell ref="B84:B85"/>
    <mergeCell ref="AF85:AG85"/>
    <mergeCell ref="AI85:AJ85"/>
    <mergeCell ref="AK74:AK79"/>
    <mergeCell ref="AF75:AG75"/>
    <mergeCell ref="AI75:AJ75"/>
    <mergeCell ref="B70:C70"/>
    <mergeCell ref="AF70:AF73"/>
    <mergeCell ref="AG70:AG73"/>
    <mergeCell ref="AI70:AI73"/>
    <mergeCell ref="B76:B77"/>
    <mergeCell ref="AF77:AG77"/>
    <mergeCell ref="AI77:AJ77"/>
    <mergeCell ref="B78:B79"/>
    <mergeCell ref="AF79:AG79"/>
    <mergeCell ref="AI79:AJ79"/>
    <mergeCell ref="AK70:AK71"/>
    <mergeCell ref="B57:C57"/>
    <mergeCell ref="B58:B59"/>
    <mergeCell ref="AH58:AH63"/>
    <mergeCell ref="AK58:AK63"/>
    <mergeCell ref="AF59:AG59"/>
    <mergeCell ref="AI59:AJ59"/>
    <mergeCell ref="B60:B61"/>
    <mergeCell ref="AK64:AK69"/>
    <mergeCell ref="AF65:AG65"/>
    <mergeCell ref="AI65:AJ65"/>
    <mergeCell ref="B66:B67"/>
    <mergeCell ref="AF67:AG67"/>
    <mergeCell ref="AI67:AJ67"/>
    <mergeCell ref="B68:B69"/>
    <mergeCell ref="AF69:AG69"/>
    <mergeCell ref="AI69:AJ69"/>
    <mergeCell ref="A54:A69"/>
    <mergeCell ref="B54:C54"/>
    <mergeCell ref="AF54:AF57"/>
    <mergeCell ref="AG54:AG57"/>
    <mergeCell ref="AI54:AI57"/>
    <mergeCell ref="AJ54:AJ57"/>
    <mergeCell ref="A38:A53"/>
    <mergeCell ref="AF61:AG61"/>
    <mergeCell ref="AI61:AJ61"/>
    <mergeCell ref="B62:B63"/>
    <mergeCell ref="AF63:AG63"/>
    <mergeCell ref="AI63:AJ63"/>
    <mergeCell ref="B64:B65"/>
    <mergeCell ref="AH64:AH69"/>
    <mergeCell ref="B48:B49"/>
    <mergeCell ref="AH48:AH53"/>
    <mergeCell ref="AJ38:AJ41"/>
    <mergeCell ref="B39:C39"/>
    <mergeCell ref="B40:C40"/>
    <mergeCell ref="B41:C41"/>
    <mergeCell ref="B42:B43"/>
    <mergeCell ref="AH42:AH47"/>
    <mergeCell ref="B55:C55"/>
    <mergeCell ref="B56:C56"/>
    <mergeCell ref="AK48:AK53"/>
    <mergeCell ref="AF49:AG49"/>
    <mergeCell ref="AI49:AJ49"/>
    <mergeCell ref="B50:B51"/>
    <mergeCell ref="AF51:AG51"/>
    <mergeCell ref="AI51:AJ51"/>
    <mergeCell ref="B52:B53"/>
    <mergeCell ref="AF53:AG53"/>
    <mergeCell ref="AI53:AJ53"/>
    <mergeCell ref="AK42:AK47"/>
    <mergeCell ref="AF43:AG43"/>
    <mergeCell ref="AI43:AJ43"/>
    <mergeCell ref="B38:C38"/>
    <mergeCell ref="AF38:AF41"/>
    <mergeCell ref="AG38:AG41"/>
    <mergeCell ref="AI38:AI41"/>
    <mergeCell ref="B44:B45"/>
    <mergeCell ref="AF45:AG45"/>
    <mergeCell ref="AI45:AJ45"/>
    <mergeCell ref="B46:B47"/>
    <mergeCell ref="AF47:AG47"/>
    <mergeCell ref="AI47:AJ47"/>
    <mergeCell ref="AH26:AH31"/>
    <mergeCell ref="AK32:AK37"/>
    <mergeCell ref="AF33:AG33"/>
    <mergeCell ref="AI33:AJ33"/>
    <mergeCell ref="B34:B35"/>
    <mergeCell ref="AF35:AG35"/>
    <mergeCell ref="AI35:AJ35"/>
    <mergeCell ref="B36:B37"/>
    <mergeCell ref="AF37:AG37"/>
    <mergeCell ref="AI37:AJ37"/>
    <mergeCell ref="AK26:AK31"/>
    <mergeCell ref="AF27:AG27"/>
    <mergeCell ref="AI27:AJ27"/>
    <mergeCell ref="B28:B29"/>
    <mergeCell ref="AF29:AG29"/>
    <mergeCell ref="AI20:AK21"/>
    <mergeCell ref="AN21:AO21"/>
    <mergeCell ref="A22:A37"/>
    <mergeCell ref="B22:C22"/>
    <mergeCell ref="AF22:AF25"/>
    <mergeCell ref="AG22:AG25"/>
    <mergeCell ref="AI22:AI25"/>
    <mergeCell ref="AJ22:AJ25"/>
    <mergeCell ref="A20:C21"/>
    <mergeCell ref="D20:J20"/>
    <mergeCell ref="K20:Q20"/>
    <mergeCell ref="R20:X20"/>
    <mergeCell ref="Y20:AE20"/>
    <mergeCell ref="AF20:AH21"/>
    <mergeCell ref="AI29:AJ29"/>
    <mergeCell ref="B30:B31"/>
    <mergeCell ref="AF31:AG31"/>
    <mergeCell ref="AI31:AJ31"/>
    <mergeCell ref="B32:B33"/>
    <mergeCell ref="AH32:AH37"/>
    <mergeCell ref="B23:C23"/>
    <mergeCell ref="B24:C24"/>
    <mergeCell ref="B25:C25"/>
    <mergeCell ref="B26:B27"/>
    <mergeCell ref="A15:A18"/>
    <mergeCell ref="B15:B16"/>
    <mergeCell ref="C15:C16"/>
    <mergeCell ref="D15:E16"/>
    <mergeCell ref="Z17:AE18"/>
    <mergeCell ref="AI9:AK10"/>
    <mergeCell ref="B13:N13"/>
    <mergeCell ref="AF13:AH14"/>
    <mergeCell ref="AI13:AK14"/>
    <mergeCell ref="B14:E14"/>
    <mergeCell ref="F14:N14"/>
    <mergeCell ref="AF15:AH16"/>
    <mergeCell ref="AI15:AK16"/>
    <mergeCell ref="B17:B18"/>
    <mergeCell ref="C17:C18"/>
    <mergeCell ref="D17:E18"/>
    <mergeCell ref="F17:F18"/>
    <mergeCell ref="G17:G18"/>
    <mergeCell ref="AF17:AH18"/>
    <mergeCell ref="AI17:AK18"/>
    <mergeCell ref="U15:X18"/>
    <mergeCell ref="P15:T18"/>
    <mergeCell ref="AD13:AE14"/>
    <mergeCell ref="Z13:AC14"/>
    <mergeCell ref="M4:Q5"/>
    <mergeCell ref="R4:V5"/>
    <mergeCell ref="AF4:AK5"/>
    <mergeCell ref="AF6:AK7"/>
    <mergeCell ref="Z4:AE5"/>
    <mergeCell ref="Z6:AE7"/>
    <mergeCell ref="C6:G7"/>
    <mergeCell ref="H6:K7"/>
    <mergeCell ref="L6:V7"/>
    <mergeCell ref="Z15:AC16"/>
    <mergeCell ref="AD15:AE16"/>
    <mergeCell ref="A1:U1"/>
    <mergeCell ref="AI1:AK1"/>
    <mergeCell ref="AD2:AJ2"/>
    <mergeCell ref="B11:N11"/>
    <mergeCell ref="Z11:AC12"/>
    <mergeCell ref="AD11:AE12"/>
    <mergeCell ref="AF11:AH12"/>
    <mergeCell ref="AI11:AK12"/>
    <mergeCell ref="B12:E12"/>
    <mergeCell ref="F12:N12"/>
    <mergeCell ref="C8:G9"/>
    <mergeCell ref="H8:K9"/>
    <mergeCell ref="L8:L9"/>
    <mergeCell ref="M8:Q9"/>
    <mergeCell ref="R8:V9"/>
    <mergeCell ref="AF9:AH10"/>
    <mergeCell ref="AF3:AK3"/>
    <mergeCell ref="AA3:AE3"/>
    <mergeCell ref="Z9:AE10"/>
    <mergeCell ref="C4:G5"/>
    <mergeCell ref="H4:K5"/>
    <mergeCell ref="L4:L5"/>
  </mergeCells>
  <phoneticPr fontId="1"/>
  <conditionalFormatting sqref="D24">
    <cfRule type="expression" priority="1322">
      <formula>IF($D$25&lt;&gt;""+$E$24,)</formula>
    </cfRule>
  </conditionalFormatting>
  <conditionalFormatting sqref="D24:AE24">
    <cfRule type="expression" dxfId="112" priority="1321">
      <formula>IF(COUNTIF(D25,"*日*"),TRUE,FALSE)</formula>
    </cfRule>
  </conditionalFormatting>
  <conditionalFormatting sqref="D26:AE37 D42:AE53 D58:AE69 D74:AE85 D90:AE101 D106:AE117 D122:AE133 D138:AE149 D154:AE165 D170:AE181 D186:AE197 D202:AE213 D218:AE229 D234:AE245 D250:AE261 D266:AE277 D282:AE293 D298:AE309 D314:AE325 D330:AE341">
    <cfRule type="containsText" dxfId="111" priority="3" operator="containsText" text="正月">
      <formula>NOT(ISERROR(SEARCH("正月",D26)))</formula>
    </cfRule>
    <cfRule type="containsText" dxfId="110" priority="4" operator="containsText" text="夏休">
      <formula>NOT(ISERROR(SEARCH("夏休",D26)))</formula>
    </cfRule>
    <cfRule type="containsText" dxfId="109" priority="5" operator="containsText" text="中止">
      <formula>NOT(ISERROR(SEARCH("中止",D26)))</formula>
    </cfRule>
    <cfRule type="containsText" dxfId="108" priority="6" operator="containsText" text="休日">
      <formula>NOT(ISERROR(SEARCH("休日",D26)))</formula>
    </cfRule>
  </conditionalFormatting>
  <conditionalFormatting sqref="D40:AE40">
    <cfRule type="containsText" dxfId="107" priority="1320" operator="containsText" text="土">
      <formula>NOT(ISERROR(SEARCH("土",D40)))</formula>
    </cfRule>
    <cfRule type="containsText" dxfId="106" priority="1319" operator="containsText" text="日">
      <formula>NOT(ISERROR(SEARCH("日",D40)))</formula>
    </cfRule>
    <cfRule type="expression" priority="1318">
      <formula>IF($D$25&lt;&gt;""+$E$24,)</formula>
    </cfRule>
    <cfRule type="expression" dxfId="105" priority="1317">
      <formula>IF(COUNTIF(D41,"*日*"),TRUE,FALSE)</formula>
    </cfRule>
  </conditionalFormatting>
  <conditionalFormatting sqref="D56:AE56">
    <cfRule type="containsText" dxfId="104" priority="1316" operator="containsText" text="土">
      <formula>NOT(ISERROR(SEARCH("土",D56)))</formula>
    </cfRule>
    <cfRule type="containsText" dxfId="103" priority="1315" operator="containsText" text="日">
      <formula>NOT(ISERROR(SEARCH("日",D56)))</formula>
    </cfRule>
    <cfRule type="expression" priority="1314">
      <formula>IF($D$25&lt;&gt;""+$E$24,)</formula>
    </cfRule>
    <cfRule type="expression" dxfId="102" priority="1313">
      <formula>IF(COUNTIF(D57,"*日*"),TRUE,FALSE)</formula>
    </cfRule>
  </conditionalFormatting>
  <conditionalFormatting sqref="D72:AE72">
    <cfRule type="containsText" dxfId="101" priority="1312" operator="containsText" text="土">
      <formula>NOT(ISERROR(SEARCH("土",D72)))</formula>
    </cfRule>
    <cfRule type="containsText" dxfId="100" priority="1311" operator="containsText" text="日">
      <formula>NOT(ISERROR(SEARCH("日",D72)))</formula>
    </cfRule>
    <cfRule type="expression" priority="1310">
      <formula>IF($D$25&lt;&gt;""+$E$24,)</formula>
    </cfRule>
    <cfRule type="expression" dxfId="99" priority="1309">
      <formula>IF(COUNTIF(D73,"*日*"),TRUE,FALSE)</formula>
    </cfRule>
  </conditionalFormatting>
  <conditionalFormatting sqref="D88:AE88">
    <cfRule type="expression" dxfId="98" priority="1305">
      <formula>IF(COUNTIF(D89,"*日*"),TRUE,FALSE)</formula>
    </cfRule>
    <cfRule type="containsText" dxfId="97" priority="1308" operator="containsText" text="土">
      <formula>NOT(ISERROR(SEARCH("土",D88)))</formula>
    </cfRule>
    <cfRule type="containsText" dxfId="96" priority="1307" operator="containsText" text="日">
      <formula>NOT(ISERROR(SEARCH("日",D88)))</formula>
    </cfRule>
    <cfRule type="expression" priority="1306">
      <formula>IF($D$25&lt;&gt;""+$E$24,)</formula>
    </cfRule>
  </conditionalFormatting>
  <conditionalFormatting sqref="D104:AE104">
    <cfRule type="expression" priority="1302">
      <formula>IF($D$25&lt;&gt;""+$E$24,)</formula>
    </cfRule>
    <cfRule type="containsText" dxfId="95" priority="1304" operator="containsText" text="土">
      <formula>NOT(ISERROR(SEARCH("土",D104)))</formula>
    </cfRule>
    <cfRule type="expression" dxfId="94" priority="1301">
      <formula>IF(COUNTIF(D105,"*日*"),TRUE,FALSE)</formula>
    </cfRule>
    <cfRule type="containsText" dxfId="93" priority="1303" operator="containsText" text="日">
      <formula>NOT(ISERROR(SEARCH("日",D104)))</formula>
    </cfRule>
  </conditionalFormatting>
  <conditionalFormatting sqref="D120:AE120">
    <cfRule type="containsText" dxfId="92" priority="1300" operator="containsText" text="土">
      <formula>NOT(ISERROR(SEARCH("土",D120)))</formula>
    </cfRule>
    <cfRule type="containsText" dxfId="91" priority="1299" operator="containsText" text="日">
      <formula>NOT(ISERROR(SEARCH("日",D120)))</formula>
    </cfRule>
    <cfRule type="expression" priority="1298">
      <formula>IF($D$25&lt;&gt;""+$E$24,)</formula>
    </cfRule>
    <cfRule type="expression" dxfId="90" priority="1297">
      <formula>IF(COUNTIF(D121,"*日*"),TRUE,FALSE)</formula>
    </cfRule>
  </conditionalFormatting>
  <conditionalFormatting sqref="D136:AE136">
    <cfRule type="containsText" dxfId="89" priority="1327" operator="containsText" text="日">
      <formula>NOT(ISERROR(SEARCH("日",D136)))</formula>
    </cfRule>
    <cfRule type="containsText" dxfId="88" priority="1328" operator="containsText" text="土">
      <formula>NOT(ISERROR(SEARCH("土",D136)))</formula>
    </cfRule>
    <cfRule type="expression" dxfId="87" priority="1296">
      <formula>IF(COUNTIF(D137,"*日*"),TRUE,FALSE)</formula>
    </cfRule>
  </conditionalFormatting>
  <conditionalFormatting sqref="D152:AE152">
    <cfRule type="containsText" dxfId="86" priority="1295" operator="containsText" text="土">
      <formula>NOT(ISERROR(SEARCH("土",D152)))</formula>
    </cfRule>
    <cfRule type="containsText" dxfId="85" priority="1294" operator="containsText" text="日">
      <formula>NOT(ISERROR(SEARCH("日",D152)))</formula>
    </cfRule>
    <cfRule type="expression" dxfId="84" priority="1293">
      <formula>IF(COUNTIF(D153,"*日*"),TRUE,FALSE)</formula>
    </cfRule>
  </conditionalFormatting>
  <conditionalFormatting sqref="D168:AE168">
    <cfRule type="containsText" dxfId="83" priority="1292" operator="containsText" text="土">
      <formula>NOT(ISERROR(SEARCH("土",D168)))</formula>
    </cfRule>
    <cfRule type="containsText" dxfId="82" priority="1291" operator="containsText" text="日">
      <formula>NOT(ISERROR(SEARCH("日",D168)))</formula>
    </cfRule>
    <cfRule type="expression" dxfId="81" priority="1290">
      <formula>IF(COUNTIF(D169,"*日*"),TRUE,FALSE)</formula>
    </cfRule>
  </conditionalFormatting>
  <conditionalFormatting sqref="D184:AE184">
    <cfRule type="containsText" dxfId="80" priority="1289" operator="containsText" text="土">
      <formula>NOT(ISERROR(SEARCH("土",D184)))</formula>
    </cfRule>
    <cfRule type="containsText" dxfId="79" priority="1288" operator="containsText" text="日">
      <formula>NOT(ISERROR(SEARCH("日",D184)))</formula>
    </cfRule>
    <cfRule type="expression" dxfId="78" priority="1287">
      <formula>IF(COUNTIF(D185,"*日*"),TRUE,FALSE)</formula>
    </cfRule>
  </conditionalFormatting>
  <conditionalFormatting sqref="D200:AE200">
    <cfRule type="containsText" dxfId="77" priority="1285" operator="containsText" text="日">
      <formula>NOT(ISERROR(SEARCH("日",D200)))</formula>
    </cfRule>
    <cfRule type="containsText" dxfId="76" priority="1286" operator="containsText" text="土">
      <formula>NOT(ISERROR(SEARCH("土",D200)))</formula>
    </cfRule>
    <cfRule type="expression" dxfId="75" priority="1284">
      <formula>IF(COUNTIF(D201,"*日*"),TRUE,FALSE)</formula>
    </cfRule>
  </conditionalFormatting>
  <conditionalFormatting sqref="D216:AE216">
    <cfRule type="containsText" dxfId="74" priority="1283" operator="containsText" text="土">
      <formula>NOT(ISERROR(SEARCH("土",D216)))</formula>
    </cfRule>
    <cfRule type="containsText" dxfId="73" priority="1282" operator="containsText" text="日">
      <formula>NOT(ISERROR(SEARCH("日",D216)))</formula>
    </cfRule>
    <cfRule type="expression" dxfId="72" priority="1281">
      <formula>IF(COUNTIF(D217,"*日*"),TRUE,FALSE)</formula>
    </cfRule>
  </conditionalFormatting>
  <conditionalFormatting sqref="D232:AE232">
    <cfRule type="containsText" dxfId="71" priority="1325" operator="containsText" text="日">
      <formula>NOT(ISERROR(SEARCH("日",D232)))</formula>
    </cfRule>
    <cfRule type="containsText" dxfId="70" priority="1326" operator="containsText" text="土">
      <formula>NOT(ISERROR(SEARCH("土",D232)))</formula>
    </cfRule>
    <cfRule type="expression" dxfId="69" priority="1280">
      <formula>IF(COUNTIF(D233,"*日*"),TRUE,FALSE)</formula>
    </cfRule>
  </conditionalFormatting>
  <conditionalFormatting sqref="D248:AE248">
    <cfRule type="containsText" dxfId="68" priority="1279" operator="containsText" text="土">
      <formula>NOT(ISERROR(SEARCH("土",D248)))</formula>
    </cfRule>
    <cfRule type="containsText" dxfId="67" priority="1278" operator="containsText" text="日">
      <formula>NOT(ISERROR(SEARCH("日",D248)))</formula>
    </cfRule>
    <cfRule type="expression" dxfId="66" priority="1277">
      <formula>IF(COUNTIF(D249,"*日*"),TRUE,FALSE)</formula>
    </cfRule>
  </conditionalFormatting>
  <conditionalFormatting sqref="D264:AE264">
    <cfRule type="containsText" dxfId="65" priority="1275" operator="containsText" text="日">
      <formula>NOT(ISERROR(SEARCH("日",D264)))</formula>
    </cfRule>
    <cfRule type="expression" dxfId="64" priority="1274">
      <formula>IF(COUNTIF(D265,"*日*"),TRUE,FALSE)</formula>
    </cfRule>
    <cfRule type="containsText" dxfId="63" priority="1276" operator="containsText" text="土">
      <formula>NOT(ISERROR(SEARCH("土",D264)))</formula>
    </cfRule>
  </conditionalFormatting>
  <conditionalFormatting sqref="D280:AE280">
    <cfRule type="containsText" dxfId="62" priority="1272" operator="containsText" text="日">
      <formula>NOT(ISERROR(SEARCH("日",D280)))</formula>
    </cfRule>
    <cfRule type="containsText" dxfId="61" priority="1273" operator="containsText" text="土">
      <formula>NOT(ISERROR(SEARCH("土",D280)))</formula>
    </cfRule>
    <cfRule type="expression" dxfId="60" priority="1271">
      <formula>IF(COUNTIF(D281,"*日*"),TRUE,FALSE)</formula>
    </cfRule>
  </conditionalFormatting>
  <conditionalFormatting sqref="D296:AE296">
    <cfRule type="containsText" dxfId="59" priority="1270" operator="containsText" text="土">
      <formula>NOT(ISERROR(SEARCH("土",D296)))</formula>
    </cfRule>
    <cfRule type="containsText" dxfId="58" priority="1269" operator="containsText" text="日">
      <formula>NOT(ISERROR(SEARCH("日",D296)))</formula>
    </cfRule>
    <cfRule type="expression" dxfId="57" priority="1268">
      <formula>IF(COUNTIF(D297,"*日*"),TRUE,FALSE)</formula>
    </cfRule>
  </conditionalFormatting>
  <conditionalFormatting sqref="D312:AE312">
    <cfRule type="expression" dxfId="56" priority="1267">
      <formula>IF(COUNTIF(D313,"*日*"),TRUE,FALSE)</formula>
    </cfRule>
    <cfRule type="containsText" dxfId="55" priority="1324" operator="containsText" text="土">
      <formula>NOT(ISERROR(SEARCH("土",D312)))</formula>
    </cfRule>
    <cfRule type="containsText" dxfId="54" priority="1323" operator="containsText" text="日">
      <formula>NOT(ISERROR(SEARCH("日",D312)))</formula>
    </cfRule>
  </conditionalFormatting>
  <conditionalFormatting sqref="D328:AE328">
    <cfRule type="containsText" dxfId="53" priority="1265" operator="containsText" text="日">
      <formula>NOT(ISERROR(SEARCH("日",D328)))</formula>
    </cfRule>
    <cfRule type="containsText" dxfId="52" priority="1266" operator="containsText" text="土">
      <formula>NOT(ISERROR(SEARCH("土",D328)))</formula>
    </cfRule>
    <cfRule type="expression" dxfId="51" priority="1264">
      <formula>IF(COUNTIF(D329,"*日*"),TRUE,FALSE)</formula>
    </cfRule>
  </conditionalFormatting>
  <conditionalFormatting sqref="D342:AE343">
    <cfRule type="containsText" dxfId="50" priority="1225" operator="containsText" text="夏休">
      <formula>NOT(ISERROR(SEARCH("夏休",D342)))</formula>
    </cfRule>
    <cfRule type="containsText" dxfId="49" priority="1224" operator="containsText" text="正月">
      <formula>NOT(ISERROR(SEARCH("正月",D342)))</formula>
    </cfRule>
    <cfRule type="containsText" dxfId="48" priority="1223" operator="containsText" text="休日">
      <formula>NOT(ISERROR(SEARCH("休日",D342)))</formula>
    </cfRule>
    <cfRule type="containsText" dxfId="47" priority="1222" operator="containsText" text="中止">
      <formula>NOT(ISERROR(SEARCH("中止",D342)))</formula>
    </cfRule>
  </conditionalFormatting>
  <conditionalFormatting sqref="H6:K7">
    <cfRule type="cellIs" dxfId="46" priority="2" operator="greaterThan">
      <formula>1</formula>
    </cfRule>
  </conditionalFormatting>
  <conditionalFormatting sqref="AF6">
    <cfRule type="expression" dxfId="45" priority="1">
      <formula>$AE$6&gt;=1</formula>
    </cfRule>
  </conditionalFormatting>
  <conditionalFormatting sqref="AH32:AH37">
    <cfRule type="expression" dxfId="44" priority="45">
      <formula>ISTEXT(D26)</formula>
    </cfRule>
  </conditionalFormatting>
  <conditionalFormatting sqref="AH48:AH53">
    <cfRule type="expression" dxfId="43" priority="44">
      <formula>ISTEXT(D42)</formula>
    </cfRule>
  </conditionalFormatting>
  <conditionalFormatting sqref="AH64:AH69">
    <cfRule type="expression" dxfId="42" priority="43">
      <formula>ISTEXT(D58)</formula>
    </cfRule>
  </conditionalFormatting>
  <conditionalFormatting sqref="AH80:AH85">
    <cfRule type="expression" dxfId="41" priority="42">
      <formula>ISTEXT(D74)</formula>
    </cfRule>
  </conditionalFormatting>
  <conditionalFormatting sqref="AH96:AH101">
    <cfRule type="expression" dxfId="40" priority="41">
      <formula>ISTEXT(D90)</formula>
    </cfRule>
  </conditionalFormatting>
  <conditionalFormatting sqref="AH112:AH117">
    <cfRule type="expression" dxfId="39" priority="40">
      <formula>ISTEXT(D106)</formula>
    </cfRule>
  </conditionalFormatting>
  <conditionalFormatting sqref="AH128:AH133">
    <cfRule type="expression" dxfId="38" priority="39">
      <formula>ISTEXT(D122)</formula>
    </cfRule>
  </conditionalFormatting>
  <conditionalFormatting sqref="AH144:AH149">
    <cfRule type="expression" dxfId="37" priority="38">
      <formula>ISTEXT(D138)</formula>
    </cfRule>
  </conditionalFormatting>
  <conditionalFormatting sqref="AH160:AH165">
    <cfRule type="expression" dxfId="36" priority="37">
      <formula>ISTEXT(D154)</formula>
    </cfRule>
  </conditionalFormatting>
  <conditionalFormatting sqref="AH176:AH181">
    <cfRule type="expression" dxfId="35" priority="36">
      <formula>ISTEXT(D170)</formula>
    </cfRule>
  </conditionalFormatting>
  <conditionalFormatting sqref="AH192:AH197">
    <cfRule type="expression" dxfId="34" priority="35">
      <formula>ISTEXT(D186)</formula>
    </cfRule>
  </conditionalFormatting>
  <conditionalFormatting sqref="AH208:AH213">
    <cfRule type="expression" dxfId="33" priority="34">
      <formula>ISTEXT(D202)</formula>
    </cfRule>
  </conditionalFormatting>
  <conditionalFormatting sqref="AH224:AH229">
    <cfRule type="expression" dxfId="32" priority="33">
      <formula>ISTEXT(D218)</formula>
    </cfRule>
  </conditionalFormatting>
  <conditionalFormatting sqref="AH240:AH245">
    <cfRule type="expression" dxfId="31" priority="32">
      <formula>ISTEXT(D234)</formula>
    </cfRule>
  </conditionalFormatting>
  <conditionalFormatting sqref="AH256:AH261">
    <cfRule type="expression" dxfId="30" priority="31">
      <formula>ISTEXT(D250)</formula>
    </cfRule>
  </conditionalFormatting>
  <conditionalFormatting sqref="AH272:AH277">
    <cfRule type="expression" dxfId="29" priority="30">
      <formula>ISTEXT(D266)</formula>
    </cfRule>
  </conditionalFormatting>
  <conditionalFormatting sqref="AH288:AH293">
    <cfRule type="expression" dxfId="28" priority="29">
      <formula>ISTEXT(D282)</formula>
    </cfRule>
  </conditionalFormatting>
  <conditionalFormatting sqref="AH304:AH309">
    <cfRule type="expression" dxfId="27" priority="28">
      <formula>ISTEXT(D298)</formula>
    </cfRule>
  </conditionalFormatting>
  <conditionalFormatting sqref="AH320:AH325">
    <cfRule type="expression" dxfId="26" priority="27">
      <formula>ISTEXT(D314)</formula>
    </cfRule>
  </conditionalFormatting>
  <conditionalFormatting sqref="AH336:AH342">
    <cfRule type="expression" dxfId="25" priority="26">
      <formula>ISTEXT(D330)</formula>
    </cfRule>
  </conditionalFormatting>
  <conditionalFormatting sqref="AI17">
    <cfRule type="containsText" dxfId="24" priority="998" operator="containsText" text="未達成">
      <formula>NOT(ISERROR(SEARCH("未達成",AI17)))</formula>
    </cfRule>
    <cfRule type="containsText" dxfId="23" priority="999" operator="containsText" text="達成">
      <formula>NOT(ISERROR(SEARCH("達成",AI17)))</formula>
    </cfRule>
  </conditionalFormatting>
  <conditionalFormatting sqref="AK32:AK37">
    <cfRule type="expression" dxfId="22" priority="46">
      <formula>ISTEXT(D26)</formula>
    </cfRule>
  </conditionalFormatting>
  <conditionalFormatting sqref="AK48:AK53">
    <cfRule type="expression" dxfId="21" priority="25">
      <formula>ISTEXT(D42)</formula>
    </cfRule>
  </conditionalFormatting>
  <conditionalFormatting sqref="AK64:AK69">
    <cfRule type="expression" dxfId="20" priority="24">
      <formula>ISTEXT(D58)</formula>
    </cfRule>
  </conditionalFormatting>
  <conditionalFormatting sqref="AK80:AK85">
    <cfRule type="expression" dxfId="19" priority="23">
      <formula>ISTEXT(D74)</formula>
    </cfRule>
  </conditionalFormatting>
  <conditionalFormatting sqref="AK96:AK101">
    <cfRule type="expression" dxfId="18" priority="22">
      <formula>ISTEXT(D90)</formula>
    </cfRule>
  </conditionalFormatting>
  <conditionalFormatting sqref="AK112:AK117">
    <cfRule type="expression" dxfId="17" priority="21">
      <formula>ISTEXT(D106)</formula>
    </cfRule>
  </conditionalFormatting>
  <conditionalFormatting sqref="AK128:AK133">
    <cfRule type="expression" dxfId="16" priority="20">
      <formula>ISTEXT(D122)</formula>
    </cfRule>
  </conditionalFormatting>
  <conditionalFormatting sqref="AK144:AK149">
    <cfRule type="expression" dxfId="15" priority="19">
      <formula>ISTEXT(D138)</formula>
    </cfRule>
  </conditionalFormatting>
  <conditionalFormatting sqref="AK160:AK165">
    <cfRule type="expression" dxfId="14" priority="18">
      <formula>ISTEXT(D154)</formula>
    </cfRule>
  </conditionalFormatting>
  <conditionalFormatting sqref="AK176:AK181">
    <cfRule type="expression" dxfId="13" priority="17">
      <formula>ISTEXT(D170)</formula>
    </cfRule>
  </conditionalFormatting>
  <conditionalFormatting sqref="AK192:AK197">
    <cfRule type="expression" dxfId="12" priority="16">
      <formula>ISTEXT(D186)</formula>
    </cfRule>
  </conditionalFormatting>
  <conditionalFormatting sqref="AK208:AK213">
    <cfRule type="expression" dxfId="11" priority="15">
      <formula>ISTEXT(D202)</formula>
    </cfRule>
  </conditionalFormatting>
  <conditionalFormatting sqref="AK224:AK229">
    <cfRule type="expression" dxfId="10" priority="14">
      <formula>ISTEXT(D218)</formula>
    </cfRule>
  </conditionalFormatting>
  <conditionalFormatting sqref="AK240:AK245">
    <cfRule type="expression" dxfId="9" priority="13">
      <formula>ISTEXT(D234)</formula>
    </cfRule>
  </conditionalFormatting>
  <conditionalFormatting sqref="AK256:AK261">
    <cfRule type="expression" dxfId="8" priority="12">
      <formula>ISTEXT(D250)</formula>
    </cfRule>
  </conditionalFormatting>
  <conditionalFormatting sqref="AK272:AK277">
    <cfRule type="expression" dxfId="7" priority="11">
      <formula>ISTEXT(D266)</formula>
    </cfRule>
  </conditionalFormatting>
  <conditionalFormatting sqref="AK288:AK293">
    <cfRule type="expression" dxfId="6" priority="10">
      <formula>ISTEXT(D282)</formula>
    </cfRule>
  </conditionalFormatting>
  <conditionalFormatting sqref="AK304:AK309">
    <cfRule type="expression" dxfId="5" priority="9">
      <formula>ISTEXT(D298)</formula>
    </cfRule>
  </conditionalFormatting>
  <conditionalFormatting sqref="AK320:AK325">
    <cfRule type="expression" dxfId="4" priority="8">
      <formula>ISTEXT(D314)</formula>
    </cfRule>
  </conditionalFormatting>
  <conditionalFormatting sqref="AK336:AK342">
    <cfRule type="expression" dxfId="3" priority="7">
      <formula>ISTEXT(D330)</formula>
    </cfRule>
  </conditionalFormatting>
  <conditionalFormatting sqref="AN18 D24:AE24">
    <cfRule type="containsText" dxfId="2" priority="1329" operator="containsText" text="日">
      <formula>NOT(ISERROR(SEARCH("日",D18)))</formula>
    </cfRule>
    <cfRule type="containsText" dxfId="1" priority="1330" operator="containsText" text="土">
      <formula>NOT(ISERROR(SEARCH("土",D18)))</formula>
    </cfRule>
  </conditionalFormatting>
  <dataValidations count="7">
    <dataValidation type="list" allowBlank="1" showInputMessage="1" showErrorMessage="1" sqref="D325:AE325 D317:AE317 D45:AE45 D33:AE33 D223:AE223 D219:AE219 D225:AE225 D227:AE227 D315:AE315 D323:AE323 D321:AE321 D287:AE287 D285:AE285 D283:AE283 D291:AE291 D289:AE289 D255:AE255 D253:AE253 D251:AE251 D259:AE259 D257:AE257 D205:AE205 D213:AE213 D207:AE207 D203:AE203 D209:AE209 D173:AE173 D181:AE181 D175:AE175 D171:AE171 D177:AE177 D141:AE141 D149:AE149 D143:AE143 D139:AE139 D145:AE145 D109:AE109 D117:AE117 D111:AE111 D107:AE107 D113:AE113 D77:AE77 D85:AE85 D79:AE79 D75:AE75 D81:AE81 D341:AE341 D53:AE53 D47:AE47 D337:AE337 D319:AE319 D43:AE43 D309:AE309 D293:AE293 D277:AE277 D261:AE261 D245:AE245 D211:AE211 D189:AE189 D179:AE179 D157:AE157 D147:AE147 D125:AE125 D115:AE115 D93:AE93 D83:AE83 D61:AE61 D35:AE35 D59:AE59 D221:AE221 D49:AE49 D229:AE229 D31:AE31 D69:AE69 D63:AE63 D27:AE27 D65:AE65 D67:AE67 D101:AE101 D95:AE95 D91:AE91 D97:AE97 D99:AE99 D133:AE133 D127:AE127 D123:AE123 D129:AE129 D131:AE131 D165:AE165 D159:AE159 D155:AE155 D161:AE161 D163:AE163 D197:AE197 D191:AE191 D187:AE187 D193:AE193 D195:AE195 D239:AE239 D237:AE237 D235:AE235 D243:AE243 D241:AE241 D271:AE271 D269:AE269 D267:AE267 D275:AE275 D273:AE273 D303:AE303 D301:AE301 D299:AE299 D307:AE307 D305:AE305 D335:AE335 D333:AE333 D331:AE331 D339:AE339 D51:AE51 D29:AE29 D37:AE37" xr:uid="{00000000-0002-0000-0200-000000000000}">
      <formula1>$E$362:$E$367</formula1>
    </dataValidation>
    <dataValidation type="list" allowBlank="1" showInputMessage="1" showErrorMessage="1" sqref="D324:AE324 D316:AE316 D44:AE44 D32:AE32 D222:AE222 D218:AE218 D224:AE224 D226:AE226 D228:AE228 D322:AE322 D314:AE314 D320:AE320 D286:AE286 D284:AE284 D290:AE290 D282:AE282 D288:AE288 D254:AE254 D252:AE252 D258:AE258 D250:AE250 D256:AE256 D204:AE204 D206:AE206 D202:AE202 D208:AE208 D210:AE210 D172:AE172 D174:AE174 D170:AE170 D176:AE176 D178:AE178 D140:AE140 D142:AE142 D138:AE138 D144:AE144 D146:AE146 D108:AE108 D110:AE110 D106:AE106 D112:AE112 D114:AE114 D76:AE76 D78:AE78 D74:AE74 D80:AE80 D82:AE82 D42:AE42 D46:AE46 D58:AE58 D336:AE336 D34:AE34 D340:AE340 D308:AE308 D292:AE292 D276:AE276 D260:AE260 D244:AE244 D212:AE212 D188:AE188 D180:AE180 D48:AE48 D148:AE148 D124:AE124 D116:AE116 D92:AE92 D84:AE84 D60:AE60 D50:AE50 D156:AE156 D318:AE318 D220:AE220 D52:AE52 D28:AE28 D62:AE62 D26:AE26 D64:AE64 D66:AE66 D68:AE68 D94:AE94 D90:AE90 D96:AE96 D98:AE98 D100:AE100 D126:AE126 D122:AE122 D128:AE128 D130:AE130 D132:AE132 D158:AE158 D154:AE154 D160:AE160 D162:AE162 D164:AE164 D190:AE190 D186:AE186 D192:AE192 D194:AE194 D196:AE196 D238:AE238 D236:AE236 D242:AE242 D234:AE234 D240:AE240 D270:AE270 D268:AE268 D274:AE274 D266:AE266 D272:AE272 D302:AE302 D300:AE300 D306:AE306 D298:AE298 D304:AE304 D334:AE334 D332:AE332 D338:AE338 D330:AE330 D30:AE30 D36:AE36" xr:uid="{00000000-0002-0000-0200-000001000000}">
      <formula1>$D$362:$D$367</formula1>
    </dataValidation>
    <dataValidation type="list" allowBlank="1" showInputMessage="1" showErrorMessage="1" sqref="E3" xr:uid="{00000000-0002-0000-0200-000002000000}">
      <formula1>$K$363:$K$371</formula1>
    </dataValidation>
    <dataValidation type="list" allowBlank="1" showInputMessage="1" showErrorMessage="1" sqref="AH32:AH37 AH320:AH325 AH336:AH341 AH304:AH309 AH288:AH293 AH272:AH277 AH256:AH261 AH240:AH245 AH224:AH229 AH208:AH213 AH192:AH197 AH176:AH181 AH160:AH165 AH144:AH149 AH128:AH133 AH112:AH117 AH96:AH101 AH80:AH85 AH64:AH69 AH48:AH53 AF11:AH16" xr:uid="{00000000-0002-0000-0200-000003000000}">
      <formula1>$G$365:$G$366</formula1>
    </dataValidation>
    <dataValidation type="list" allowBlank="1" showInputMessage="1" showErrorMessage="1" sqref="AK32:AK37 AK320:AK325 AK336:AK341 AK304:AK309 AK288:AK293 AK272:AK277 AK256:AK261 AK240:AK245 AK224:AK229 AK208:AK213 AK192:AK197 AK176:AK181 AK160:AK165 AK144:AK149 AK128:AK133 AK112:AK117 AK96:AK101 AK80:AK85 AK64:AK69 AK48:AK53 AI11:AK16" xr:uid="{00000000-0002-0000-0200-000004000000}">
      <formula1>$G$363:$G$364</formula1>
    </dataValidation>
    <dataValidation type="list" allowBlank="1" showInputMessage="1" showErrorMessage="1" sqref="AF4:AK5" xr:uid="{00000000-0002-0000-0200-000005000000}">
      <formula1>"通期,月単位,週単位"</formula1>
    </dataValidation>
    <dataValidation type="list" allowBlank="1" showInputMessage="1" showErrorMessage="1" sqref="AF6:AK7" xr:uid="{00000000-0002-0000-0200-000006000000}">
      <formula1>"月単位,通期"</formula1>
    </dataValidation>
  </dataValidations>
  <pageMargins left="0.70866141732283472" right="0.31496062992125984" top="0.55118110236220474" bottom="0.35433070866141736" header="0.31496062992125984" footer="0"/>
  <pageSetup paperSize="9" scale="34" fitToHeight="0" orientation="portrait" r:id="rId1"/>
  <rowBreaks count="7" manualBreakCount="7">
    <brk id="69" max="36" man="1"/>
    <brk id="117" max="36" man="1"/>
    <brk id="165" max="36" man="1"/>
    <brk id="213" max="36" man="1"/>
    <brk id="261" max="36" man="1"/>
    <brk id="293" max="36" man="1"/>
    <brk id="364" max="16383" man="1"/>
  </rowBreaks>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xr:uid="{00000000-0009-0000-0000-000003000000}"/>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116</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127</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0A82A-2A5F-4BA9-B846-DF0975F01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様式（交替制）</vt:lpstr>
      <vt:lpstr>DAY</vt:lpstr>
      <vt:lpstr>HOL（2028年まで）</vt:lpstr>
      <vt:lpstr>DAY!Print_Area</vt:lpstr>
      <vt:lpstr>作成例!Print_Area</vt:lpstr>
      <vt:lpstr>'様式（現場閉所）２'!Print_Area</vt:lpstr>
      <vt:lpstr>'様式（交替制）'!Print_Area</vt:lpstr>
      <vt:lpstr>'様式（現場閉所）２'!Print_Titles</vt:lpstr>
      <vt:lpstr>'様式（交替制）'!Print_Titles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児玉 訓明</cp:lastModifiedBy>
  <cp:lastPrinted>2025-05-23T02:17:35Z</cp:lastPrinted>
  <dcterms:created xsi:type="dcterms:W3CDTF">2019-01-30T02:30:37Z</dcterms:created>
  <dcterms:modified xsi:type="dcterms:W3CDTF">2026-05-26T08:10:41Z</dcterms:modified>
</cp:coreProperties>
</file>