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T:\090土木建築局\040技術企画課\050_技術指導G\技術指導Ｇ\入札・契約関連\R7制度改正\週休２日\要綱改正（作業中）\施行\（Raty指示）修正休日取得計画表の掲載\"/>
    </mc:Choice>
  </mc:AlternateContent>
  <bookViews>
    <workbookView xWindow="0" yWindow="0" windowWidth="28800" windowHeight="12120" firstSheet="1" activeTab="2"/>
  </bookViews>
  <sheets>
    <sheet name="様式（現場閉所）２" sheetId="3" state="hidden" r:id="rId1"/>
    <sheet name="作成例" sheetId="10" r:id="rId2"/>
    <sheet name="様式（現場閉所）" sheetId="11" r:id="rId3"/>
    <sheet name="DAY" sheetId="4" state="hidden" r:id="rId4"/>
    <sheet name="HOL（2028年まで）" sheetId="6" state="hidden" r:id="rId5"/>
  </sheets>
  <definedNames>
    <definedName name="_xlnm._FilterDatabase" localSheetId="3" hidden="1">DAY!$A$1:$E$744</definedName>
    <definedName name="_xlnm._FilterDatabase" localSheetId="2" hidden="1">'様式（現場閉所）'!$A$18:$AI$139</definedName>
    <definedName name="_xlnm._FilterDatabase" localSheetId="0" hidden="1">'様式（現場閉所）２'!$A$13:$AI$134</definedName>
    <definedName name="_xlnm.Print_Area" localSheetId="3">DAY!$A$1:$E$1737</definedName>
    <definedName name="_xlnm.Print_Area" localSheetId="1">作成例!$A$1:$L$56</definedName>
    <definedName name="_xlnm.Print_Area" localSheetId="2">'様式（現場閉所）'!$A$1:$AJ$139</definedName>
    <definedName name="_xlnm.Print_Area" localSheetId="0">'様式（現場閉所）２'!$A$1:$AJ$142</definedName>
    <definedName name="_xlnm.Print_Titles" localSheetId="2">'様式（現場閉所）'!$1:$19</definedName>
    <definedName name="_xlnm.Print_Titles" localSheetId="0">'様式（現場閉所）２'!$1:$14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 i="11" l="1"/>
  <c r="AM4" i="11"/>
  <c r="C164" i="11"/>
  <c r="D164" i="11" s="1"/>
  <c r="AG20" i="11" l="1"/>
  <c r="AJ134" i="11"/>
  <c r="AJ98" i="11"/>
  <c r="AJ92" i="11"/>
  <c r="AG92" i="11"/>
  <c r="AJ86" i="11"/>
  <c r="AG86" i="11"/>
  <c r="AG116" i="11"/>
  <c r="AG80" i="11"/>
  <c r="AJ74" i="11"/>
  <c r="AG74" i="11"/>
  <c r="AG104" i="11"/>
  <c r="AG134" i="11"/>
  <c r="AG98" i="11"/>
  <c r="AJ128" i="11"/>
  <c r="AG128" i="11"/>
  <c r="AJ122" i="11"/>
  <c r="AJ116" i="11"/>
  <c r="AJ80" i="11"/>
  <c r="AJ110" i="11"/>
  <c r="AG110" i="11"/>
  <c r="AJ104" i="11"/>
  <c r="AG122" i="11"/>
  <c r="AJ38" i="11"/>
  <c r="AJ68" i="11"/>
  <c r="AG68" i="11"/>
  <c r="AJ62" i="11"/>
  <c r="AG62" i="11"/>
  <c r="AJ56" i="11"/>
  <c r="AJ50" i="11"/>
  <c r="AJ44" i="11"/>
  <c r="AG38" i="11"/>
  <c r="AJ32" i="11"/>
  <c r="AG32" i="11"/>
  <c r="AJ26" i="11"/>
  <c r="AG26" i="11"/>
  <c r="AG56" i="11"/>
  <c r="AG50" i="11"/>
  <c r="AG44" i="11"/>
  <c r="AJ20" i="11"/>
  <c r="AM24" i="11" l="1"/>
  <c r="AM138" i="11"/>
  <c r="AM132" i="11"/>
  <c r="AM126" i="11"/>
  <c r="AM120" i="11"/>
  <c r="AM114" i="11"/>
  <c r="AM108" i="11"/>
  <c r="AM102" i="11"/>
  <c r="AM96" i="11"/>
  <c r="AM90" i="11"/>
  <c r="AM84" i="11"/>
  <c r="AM78" i="11"/>
  <c r="AM72" i="11"/>
  <c r="AM66" i="11"/>
  <c r="AM60" i="11"/>
  <c r="AM54" i="11"/>
  <c r="AM48" i="11"/>
  <c r="AM42" i="11"/>
  <c r="AM36" i="11"/>
  <c r="AM30" i="11"/>
  <c r="AQ140" i="11"/>
  <c r="AQ139" i="11"/>
  <c r="AQ138" i="11"/>
  <c r="AI138" i="11"/>
  <c r="AH138" i="11"/>
  <c r="AF138" i="11"/>
  <c r="AE138" i="11"/>
  <c r="AQ137" i="11"/>
  <c r="AQ136" i="11"/>
  <c r="AQ135" i="11"/>
  <c r="AQ134" i="11"/>
  <c r="AQ133" i="11"/>
  <c r="AQ132" i="11"/>
  <c r="AQ131" i="11"/>
  <c r="AQ130" i="11"/>
  <c r="AQ129" i="11"/>
  <c r="AQ128" i="11"/>
  <c r="AQ127" i="11"/>
  <c r="AQ126" i="11"/>
  <c r="AQ125" i="11"/>
  <c r="AQ124" i="11"/>
  <c r="AQ123" i="11"/>
  <c r="AQ122" i="11"/>
  <c r="AQ121" i="11"/>
  <c r="AQ120" i="11"/>
  <c r="AQ119" i="11"/>
  <c r="AQ118" i="11"/>
  <c r="AQ117" i="11"/>
  <c r="AQ116" i="11"/>
  <c r="AQ115" i="11"/>
  <c r="AQ114" i="11"/>
  <c r="AQ113" i="11"/>
  <c r="AQ112" i="11"/>
  <c r="AQ111" i="11"/>
  <c r="AQ110" i="11"/>
  <c r="AQ109" i="11"/>
  <c r="AQ108" i="11"/>
  <c r="AQ107" i="11"/>
  <c r="AQ106" i="11"/>
  <c r="AQ105" i="11"/>
  <c r="AQ104" i="11"/>
  <c r="AQ103" i="11"/>
  <c r="AQ102" i="1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I66" i="11"/>
  <c r="AQ65" i="11"/>
  <c r="AQ64" i="11"/>
  <c r="AQ63" i="11"/>
  <c r="AQ62" i="11"/>
  <c r="AQ61" i="11"/>
  <c r="AQ60" i="11"/>
  <c r="AF60" i="11"/>
  <c r="AE60" i="11"/>
  <c r="AQ59" i="11"/>
  <c r="AQ58" i="11"/>
  <c r="AQ57" i="11"/>
  <c r="AQ56" i="11"/>
  <c r="AQ55" i="11"/>
  <c r="AQ54" i="11"/>
  <c r="AI54" i="11"/>
  <c r="AQ53" i="11"/>
  <c r="AQ52" i="11"/>
  <c r="AQ51" i="11"/>
  <c r="AQ50" i="11"/>
  <c r="AQ49" i="11"/>
  <c r="AQ48" i="11"/>
  <c r="AQ47" i="11"/>
  <c r="AQ46" i="11"/>
  <c r="AQ45" i="11"/>
  <c r="AQ44" i="11"/>
  <c r="AQ43" i="11"/>
  <c r="AQ42" i="11"/>
  <c r="AF42" i="11"/>
  <c r="AE42" i="11"/>
  <c r="AQ41" i="11"/>
  <c r="AQ40" i="11"/>
  <c r="AQ39" i="11"/>
  <c r="AQ38" i="11"/>
  <c r="AQ37" i="11"/>
  <c r="AQ36" i="11"/>
  <c r="AI36" i="11"/>
  <c r="AQ35" i="11"/>
  <c r="AQ34" i="11"/>
  <c r="AQ33" i="11"/>
  <c r="AQ32" i="11"/>
  <c r="AQ31" i="11"/>
  <c r="AQ30" i="11"/>
  <c r="AQ29" i="11"/>
  <c r="AQ28" i="11"/>
  <c r="AQ27" i="11"/>
  <c r="AQ26" i="11"/>
  <c r="AQ25" i="11"/>
  <c r="AQ24" i="11"/>
  <c r="AF24" i="11"/>
  <c r="V15" i="11" s="1"/>
  <c r="AE24" i="11"/>
  <c r="V14" i="11" s="1"/>
  <c r="AQ23" i="11"/>
  <c r="AQ22" i="11"/>
  <c r="AQ21" i="11"/>
  <c r="AM19" i="11"/>
  <c r="V16" i="11" l="1"/>
  <c r="AG146" i="11"/>
  <c r="C20" i="11"/>
  <c r="E164" i="11"/>
  <c r="F164" i="11" s="1"/>
  <c r="G164" i="11" s="1"/>
  <c r="H164" i="11" s="1"/>
  <c r="I164" i="11" s="1"/>
  <c r="J164" i="11" s="1"/>
  <c r="K164" i="11" s="1"/>
  <c r="L164" i="11" s="1"/>
  <c r="M164" i="11" s="1"/>
  <c r="N164" i="11" s="1"/>
  <c r="O164" i="11" s="1"/>
  <c r="P164" i="11" s="1"/>
  <c r="Q164" i="11" s="1"/>
  <c r="R164" i="11" s="1"/>
  <c r="S164" i="11" s="1"/>
  <c r="T164" i="11" s="1"/>
  <c r="U164" i="11" s="1"/>
  <c r="V164" i="11" s="1"/>
  <c r="W164" i="11" s="1"/>
  <c r="X164" i="11" s="1"/>
  <c r="D20" i="11"/>
  <c r="Y164" i="11"/>
  <c r="AJ146" i="11"/>
  <c r="AI42" i="11"/>
  <c r="AE48" i="11"/>
  <c r="AI60" i="11"/>
  <c r="AE66" i="11"/>
  <c r="AE30" i="11"/>
  <c r="AF30" i="11"/>
  <c r="AF48" i="11"/>
  <c r="AF66" i="11"/>
  <c r="AH30" i="11"/>
  <c r="AH48" i="11"/>
  <c r="AM25" i="11"/>
  <c r="AE25" i="11" s="1"/>
  <c r="AI24" i="11"/>
  <c r="AI30" i="11"/>
  <c r="AE36" i="11"/>
  <c r="AI48" i="11"/>
  <c r="AE54" i="11"/>
  <c r="AF36" i="11"/>
  <c r="AF54" i="11"/>
  <c r="AN139" i="11"/>
  <c r="AH139" i="11" s="1"/>
  <c r="AM43" i="11"/>
  <c r="AE43" i="11" s="1"/>
  <c r="AM61" i="11"/>
  <c r="AE61" i="11" s="1"/>
  <c r="AM139" i="11"/>
  <c r="AE139" i="11" s="1"/>
  <c r="AM67" i="11" l="1"/>
  <c r="AE67" i="11" s="1"/>
  <c r="AM55" i="11"/>
  <c r="AE55" i="11" s="1"/>
  <c r="AM49" i="11"/>
  <c r="AE49" i="11" s="1"/>
  <c r="Z164" i="11"/>
  <c r="AM31" i="11"/>
  <c r="AN31" i="11"/>
  <c r="AH31" i="11" s="1"/>
  <c r="AM37" i="11"/>
  <c r="AN49" i="11"/>
  <c r="AH49" i="11" s="1"/>
  <c r="AA164" i="11" l="1"/>
  <c r="AE31" i="11"/>
  <c r="AE37" i="11"/>
  <c r="AB164" i="11" l="1"/>
  <c r="AC164" i="11" l="1"/>
  <c r="AD164" i="11" l="1"/>
  <c r="C165" i="11" l="1"/>
  <c r="D165" i="11" s="1"/>
  <c r="E165" i="11" l="1"/>
  <c r="F165" i="11" l="1"/>
  <c r="G165" i="11" l="1"/>
  <c r="H165" i="11" l="1"/>
  <c r="I165" i="11" l="1"/>
  <c r="J165" i="11" l="1"/>
  <c r="K165" i="11" l="1"/>
  <c r="L165" i="11" l="1"/>
  <c r="M165" i="11" l="1"/>
  <c r="N165" i="11" l="1"/>
  <c r="O165" i="11" l="1"/>
  <c r="P165" i="11" l="1"/>
  <c r="Q165" i="11" l="1"/>
  <c r="R165" i="11" l="1"/>
  <c r="S165" i="11" l="1"/>
  <c r="AH72" i="11"/>
  <c r="AF72" i="11"/>
  <c r="AI72" i="11"/>
  <c r="T165" i="11" l="1"/>
  <c r="AN73" i="11"/>
  <c r="AH73" i="11" s="1"/>
  <c r="U165" i="11" l="1"/>
  <c r="V165" i="11" l="1"/>
  <c r="W165" i="11" l="1"/>
  <c r="X165" i="11" l="1"/>
  <c r="Y165" i="11" l="1"/>
  <c r="Z165" i="11" l="1"/>
  <c r="AA165" i="11" l="1"/>
  <c r="AB165" i="11" l="1"/>
  <c r="AC165" i="11" l="1"/>
  <c r="AD165" i="11" l="1"/>
  <c r="C166" i="11" l="1"/>
  <c r="D166" i="11" l="1"/>
  <c r="E166" i="11" l="1"/>
  <c r="F166" i="11" l="1"/>
  <c r="G166" i="11" l="1"/>
  <c r="H166" i="11" l="1"/>
  <c r="I166" i="11" l="1"/>
  <c r="J166" i="11" l="1"/>
  <c r="K166" i="11" l="1"/>
  <c r="L166" i="11" l="1"/>
  <c r="M166" i="11" l="1"/>
  <c r="N166" i="11" l="1"/>
  <c r="O166" i="11" l="1"/>
  <c r="P166" i="11" l="1"/>
  <c r="Q166" i="11" l="1"/>
  <c r="R166" i="11" l="1"/>
  <c r="S166" i="11" l="1"/>
  <c r="AH78" i="11"/>
  <c r="AI78" i="11"/>
  <c r="AE78" i="11"/>
  <c r="T166" i="11" l="1"/>
  <c r="AN79" i="11"/>
  <c r="AH79" i="11" s="1"/>
  <c r="U166" i="11" l="1"/>
  <c r="V166" i="11" l="1"/>
  <c r="W166" i="11" l="1"/>
  <c r="X166" i="11" l="1"/>
  <c r="Y166" i="11" l="1"/>
  <c r="Z166" i="11" l="1"/>
  <c r="AA166" i="11" l="1"/>
  <c r="AB166" i="11" l="1"/>
  <c r="AC166" i="11" l="1"/>
  <c r="AD166" i="11" l="1"/>
  <c r="C167" i="11" l="1"/>
  <c r="D167" i="11" l="1"/>
  <c r="E167" i="11" l="1"/>
  <c r="F167" i="11" l="1"/>
  <c r="G167" i="11" l="1"/>
  <c r="H167" i="11" l="1"/>
  <c r="I167" i="11" l="1"/>
  <c r="J167" i="11" l="1"/>
  <c r="K167" i="11" l="1"/>
  <c r="L167" i="11" l="1"/>
  <c r="M167" i="11" l="1"/>
  <c r="N167" i="11" l="1"/>
  <c r="O167" i="11" l="1"/>
  <c r="P167" i="11" l="1"/>
  <c r="Q167" i="11" l="1"/>
  <c r="R167" i="11" l="1"/>
  <c r="S167" i="11" l="1"/>
  <c r="AI84" i="11"/>
  <c r="AF84" i="11"/>
  <c r="AH84" i="11"/>
  <c r="T167" i="11" l="1"/>
  <c r="AN85" i="11"/>
  <c r="AH85" i="11" s="1"/>
  <c r="U167" i="11" l="1"/>
  <c r="V167" i="11" l="1"/>
  <c r="W167" i="11" l="1"/>
  <c r="X167" i="11" l="1"/>
  <c r="Y167" i="11" l="1"/>
  <c r="Z167" i="11" l="1"/>
  <c r="AA167" i="11" l="1"/>
  <c r="AB167" i="11" l="1"/>
  <c r="AC167" i="11" l="1"/>
  <c r="AD167" i="11" l="1"/>
  <c r="C168" i="11" l="1"/>
  <c r="D168" i="11" l="1"/>
  <c r="E168" i="11" l="1"/>
  <c r="F168" i="11" l="1"/>
  <c r="G168" i="11" l="1"/>
  <c r="H168" i="11" l="1"/>
  <c r="I168" i="11" l="1"/>
  <c r="J168" i="11" l="1"/>
  <c r="K168" i="11" l="1"/>
  <c r="L168" i="11" l="1"/>
  <c r="M168" i="11" l="1"/>
  <c r="N168" i="11" l="1"/>
  <c r="O168" i="11" l="1"/>
  <c r="P168" i="11" l="1"/>
  <c r="Q168" i="11" l="1"/>
  <c r="R168" i="11" l="1"/>
  <c r="S168" i="11" l="1"/>
  <c r="AE90" i="11"/>
  <c r="AH90" i="11"/>
  <c r="AI90" i="11"/>
  <c r="T168" i="11" l="1"/>
  <c r="AN91" i="11"/>
  <c r="AH91" i="11" s="1"/>
  <c r="U168" i="11" l="1"/>
  <c r="V168" i="11" l="1"/>
  <c r="W168" i="11" l="1"/>
  <c r="X168" i="11" l="1"/>
  <c r="Y168" i="11" l="1"/>
  <c r="Z168" i="11" l="1"/>
  <c r="AA168" i="11" l="1"/>
  <c r="AB168" i="11" l="1"/>
  <c r="AC168" i="11" l="1"/>
  <c r="AD168" i="11" l="1"/>
  <c r="C169" i="11" l="1"/>
  <c r="D169" i="11" l="1"/>
  <c r="E169" i="11" l="1"/>
  <c r="F169" i="11" l="1"/>
  <c r="G169" i="11" l="1"/>
  <c r="H169" i="11" l="1"/>
  <c r="I169" i="11" l="1"/>
  <c r="J169" i="11" l="1"/>
  <c r="K169" i="11" l="1"/>
  <c r="L169" i="11" l="1"/>
  <c r="M169" i="11" l="1"/>
  <c r="N169" i="11" l="1"/>
  <c r="O169" i="11" l="1"/>
  <c r="P169" i="11" l="1"/>
  <c r="Q169" i="11" l="1"/>
  <c r="R169" i="11" l="1"/>
  <c r="S169" i="11" l="1"/>
  <c r="AI96" i="11"/>
  <c r="AE96" i="11"/>
  <c r="AH96" i="11"/>
  <c r="T169" i="11" l="1"/>
  <c r="AN97" i="11"/>
  <c r="AH97" i="11" s="1"/>
  <c r="U169" i="11" l="1"/>
  <c r="V169" i="11" l="1"/>
  <c r="W169" i="11" l="1"/>
  <c r="X169" i="11" l="1"/>
  <c r="Y169" i="11" l="1"/>
  <c r="Z169" i="11" l="1"/>
  <c r="AA169" i="11" l="1"/>
  <c r="AB169" i="11" l="1"/>
  <c r="AC169" i="11" l="1"/>
  <c r="AD169" i="11" l="1"/>
  <c r="C170" i="11" l="1"/>
  <c r="D170" i="11" l="1"/>
  <c r="E170" i="11" l="1"/>
  <c r="F170" i="11" l="1"/>
  <c r="G170" i="11" l="1"/>
  <c r="H170" i="11" l="1"/>
  <c r="I170" i="11" l="1"/>
  <c r="J170" i="11" l="1"/>
  <c r="K170" i="11" l="1"/>
  <c r="L170" i="11" l="1"/>
  <c r="M170" i="11" l="1"/>
  <c r="N170" i="11" l="1"/>
  <c r="O170" i="11" l="1"/>
  <c r="P170" i="11" l="1"/>
  <c r="Q170" i="11" l="1"/>
  <c r="R170" i="11" l="1"/>
  <c r="S170" i="11" l="1"/>
  <c r="AE102" i="11"/>
  <c r="AI102" i="11"/>
  <c r="AH102" i="11"/>
  <c r="T170" i="11" l="1"/>
  <c r="AN103" i="11"/>
  <c r="AH103" i="11" s="1"/>
  <c r="U170" i="11" l="1"/>
  <c r="V170" i="11" l="1"/>
  <c r="W170" i="11" l="1"/>
  <c r="X170" i="11" l="1"/>
  <c r="Y170" i="11" l="1"/>
  <c r="Z170" i="11" l="1"/>
  <c r="AA170" i="11" l="1"/>
  <c r="AB170" i="11" l="1"/>
  <c r="AC170" i="11" l="1"/>
  <c r="AD170" i="11" l="1"/>
  <c r="C171" i="11" l="1"/>
  <c r="D171" i="11" l="1"/>
  <c r="E171" i="11" l="1"/>
  <c r="F171" i="11" l="1"/>
  <c r="G171" i="11" l="1"/>
  <c r="H171" i="11" l="1"/>
  <c r="I171" i="11" l="1"/>
  <c r="J171" i="11" l="1"/>
  <c r="K171" i="11" l="1"/>
  <c r="L171" i="11" l="1"/>
  <c r="M171" i="11" l="1"/>
  <c r="N171" i="11" l="1"/>
  <c r="O171" i="11" l="1"/>
  <c r="P171" i="11" l="1"/>
  <c r="Q171" i="11" l="1"/>
  <c r="R171" i="11" l="1"/>
  <c r="S171" i="11" l="1"/>
  <c r="AH108" i="11"/>
  <c r="AF108" i="11"/>
  <c r="AI108" i="11"/>
  <c r="T171" i="11" l="1"/>
  <c r="AN109" i="11"/>
  <c r="AH109" i="11" s="1"/>
  <c r="U171" i="11" l="1"/>
  <c r="V171" i="11" l="1"/>
  <c r="W171" i="11" l="1"/>
  <c r="X171" i="11" l="1"/>
  <c r="Y171" i="11" l="1"/>
  <c r="Z171" i="11" l="1"/>
  <c r="AA171" i="11" l="1"/>
  <c r="AB171" i="11" l="1"/>
  <c r="AC171" i="11" l="1"/>
  <c r="AD171" i="11" l="1"/>
  <c r="C172" i="11" l="1"/>
  <c r="D172" i="11" l="1"/>
  <c r="E172" i="11" l="1"/>
  <c r="F172" i="11" l="1"/>
  <c r="G172" i="11" l="1"/>
  <c r="H172" i="11" l="1"/>
  <c r="I172" i="11" l="1"/>
  <c r="J172" i="11" l="1"/>
  <c r="K172" i="11" l="1"/>
  <c r="L172" i="11" l="1"/>
  <c r="M172" i="11" l="1"/>
  <c r="N172" i="11" l="1"/>
  <c r="O172" i="11" l="1"/>
  <c r="P172" i="11" l="1"/>
  <c r="Q172" i="11" l="1"/>
  <c r="R172" i="11" l="1"/>
  <c r="S172" i="11" l="1"/>
  <c r="AI114" i="11"/>
  <c r="AH114" i="11"/>
  <c r="AE114" i="11"/>
  <c r="T172" i="11" l="1"/>
  <c r="AN115" i="11"/>
  <c r="AH115" i="11" s="1"/>
  <c r="U172" i="11" l="1"/>
  <c r="V172" i="11" l="1"/>
  <c r="W172" i="11" l="1"/>
  <c r="X172" i="11" l="1"/>
  <c r="Y172" i="11" l="1"/>
  <c r="Z172" i="11" l="1"/>
  <c r="AA172" i="11" l="1"/>
  <c r="AB172" i="11" l="1"/>
  <c r="AC172" i="11" l="1"/>
  <c r="AD172" i="11" l="1"/>
  <c r="C173" i="11" l="1"/>
  <c r="D173" i="11" l="1"/>
  <c r="E173" i="11" l="1"/>
  <c r="F173" i="11" l="1"/>
  <c r="G173" i="11" l="1"/>
  <c r="H173" i="11" l="1"/>
  <c r="I173" i="11" l="1"/>
  <c r="J173" i="11" l="1"/>
  <c r="K173" i="11" l="1"/>
  <c r="L173" i="11" l="1"/>
  <c r="M173" i="11" l="1"/>
  <c r="N173" i="11" l="1"/>
  <c r="O173" i="11" l="1"/>
  <c r="P173" i="11" l="1"/>
  <c r="Q173" i="11" l="1"/>
  <c r="R173" i="11" l="1"/>
  <c r="S173" i="11" l="1"/>
  <c r="AI120" i="11"/>
  <c r="AE120" i="11"/>
  <c r="AH120" i="11"/>
  <c r="T173" i="11" l="1"/>
  <c r="AN121" i="11"/>
  <c r="AH121" i="11" s="1"/>
  <c r="U173" i="11" l="1"/>
  <c r="V173" i="11" l="1"/>
  <c r="W173" i="11" l="1"/>
  <c r="X173" i="11" l="1"/>
  <c r="Y173" i="11" l="1"/>
  <c r="Z173" i="11" l="1"/>
  <c r="AA173" i="11" l="1"/>
  <c r="AB173" i="11" l="1"/>
  <c r="AC173" i="11" l="1"/>
  <c r="AD173" i="11" l="1"/>
  <c r="C174" i="11" l="1"/>
  <c r="D174" i="11" l="1"/>
  <c r="E174" i="11" l="1"/>
  <c r="F174" i="11" l="1"/>
  <c r="G174" i="11" l="1"/>
  <c r="H174" i="11" l="1"/>
  <c r="I174" i="11" l="1"/>
  <c r="J174" i="11" l="1"/>
  <c r="K174" i="11" l="1"/>
  <c r="L174" i="11" l="1"/>
  <c r="M174" i="11" l="1"/>
  <c r="N174" i="11" l="1"/>
  <c r="O174" i="11" l="1"/>
  <c r="P174" i="11" l="1"/>
  <c r="Q174" i="11" l="1"/>
  <c r="R174" i="11" l="1"/>
  <c r="S174" i="11" l="1"/>
  <c r="AH126" i="11"/>
  <c r="AI126" i="11"/>
  <c r="AE126" i="11"/>
  <c r="T174" i="11" l="1"/>
  <c r="AN127" i="11"/>
  <c r="AH127" i="11" s="1"/>
  <c r="U174" i="11" l="1"/>
  <c r="V174" i="11" l="1"/>
  <c r="W174" i="11" l="1"/>
  <c r="X174" i="11" l="1"/>
  <c r="Y174" i="11" l="1"/>
  <c r="Z174" i="11" l="1"/>
  <c r="AA174" i="11" l="1"/>
  <c r="AB174" i="11" l="1"/>
  <c r="AC174" i="11" l="1"/>
  <c r="AD174" i="11" l="1"/>
  <c r="C175" i="11" l="1"/>
  <c r="D175" i="11" l="1"/>
  <c r="E175" i="11" l="1"/>
  <c r="F175" i="11" l="1"/>
  <c r="G175" i="11" l="1"/>
  <c r="H175" i="11" l="1"/>
  <c r="I175" i="11" l="1"/>
  <c r="J175" i="11" l="1"/>
  <c r="K175" i="11" l="1"/>
  <c r="L175" i="11" l="1"/>
  <c r="M175" i="11" l="1"/>
  <c r="N175" i="11" l="1"/>
  <c r="O175" i="11" l="1"/>
  <c r="P175" i="11" l="1"/>
  <c r="Q175" i="11" l="1"/>
  <c r="R175" i="11" l="1"/>
  <c r="S175" i="11" l="1"/>
  <c r="AI132" i="11"/>
  <c r="AE132" i="11"/>
  <c r="AH132" i="11"/>
  <c r="T175" i="11" l="1"/>
  <c r="AN133" i="11"/>
  <c r="AH133" i="11" s="1"/>
  <c r="X15" i="11"/>
  <c r="U175" i="11" l="1"/>
  <c r="V175" i="11" l="1"/>
  <c r="W175" i="11" l="1"/>
  <c r="X175" i="11" l="1"/>
  <c r="Y175" i="11" l="1"/>
  <c r="Z175" i="11" l="1"/>
  <c r="AA175" i="11" l="1"/>
  <c r="AB175" i="11" l="1"/>
  <c r="AC175" i="11" l="1"/>
  <c r="AD175" i="11" l="1"/>
  <c r="C176" i="11" l="1"/>
  <c r="D176" i="11" l="1"/>
  <c r="E176" i="11" l="1"/>
  <c r="F176" i="11" l="1"/>
  <c r="G176" i="11" l="1"/>
  <c r="H176" i="11" l="1"/>
  <c r="I176" i="11" l="1"/>
  <c r="J176" i="11" l="1"/>
  <c r="K176" i="11" l="1"/>
  <c r="L176" i="11" l="1"/>
  <c r="M176" i="11" l="1"/>
  <c r="N176" i="11" l="1"/>
  <c r="O176" i="11" l="1"/>
  <c r="P176" i="11" l="1"/>
  <c r="Q176" i="11" l="1"/>
  <c r="R176" i="11" l="1"/>
  <c r="S176" i="11" l="1"/>
  <c r="T176" i="11" l="1"/>
  <c r="U176" i="11" l="1"/>
  <c r="V176" i="11" l="1"/>
  <c r="W176" i="11" l="1"/>
  <c r="X176" i="11" l="1"/>
  <c r="Y176" i="11" l="1"/>
  <c r="Z176" i="11" l="1"/>
  <c r="AA176" i="11" l="1"/>
  <c r="AB176" i="11" l="1"/>
  <c r="AC176" i="11" l="1"/>
  <c r="AD176" i="11" l="1"/>
  <c r="C177" i="11" l="1"/>
  <c r="D177" i="11" l="1"/>
  <c r="E177" i="11" l="1"/>
  <c r="F177" i="11" l="1"/>
  <c r="G177" i="11" l="1"/>
  <c r="H177" i="11" l="1"/>
  <c r="I177" i="11" l="1"/>
  <c r="J177" i="11" l="1"/>
  <c r="K177" i="11" l="1"/>
  <c r="L177" i="11" l="1"/>
  <c r="M177" i="11" l="1"/>
  <c r="N177" i="11" l="1"/>
  <c r="O177" i="11" l="1"/>
  <c r="P177" i="11" l="1"/>
  <c r="Q177" i="11" l="1"/>
  <c r="R177" i="11" l="1"/>
  <c r="S177" i="11" l="1"/>
  <c r="T177" i="11" l="1"/>
  <c r="U177" i="11" l="1"/>
  <c r="V177" i="11" l="1"/>
  <c r="W177" i="11" l="1"/>
  <c r="X177" i="11" l="1"/>
  <c r="Y177" i="11" l="1"/>
  <c r="Z177" i="11" l="1"/>
  <c r="AA177" i="11" l="1"/>
  <c r="AB177" i="11" l="1"/>
  <c r="AC177" i="11" l="1"/>
  <c r="AD177" i="11" l="1"/>
  <c r="C178" i="11" l="1"/>
  <c r="D178" i="11" l="1"/>
  <c r="E178" i="11" l="1"/>
  <c r="F178" i="11" l="1"/>
  <c r="G178" i="11" l="1"/>
  <c r="H178" i="11" l="1"/>
  <c r="I178" i="11" l="1"/>
  <c r="J178" i="11" l="1"/>
  <c r="K178" i="11" l="1"/>
  <c r="L178" i="11" l="1"/>
  <c r="M178" i="11" l="1"/>
  <c r="N178" i="11" l="1"/>
  <c r="O178" i="11" l="1"/>
  <c r="P178" i="11" l="1"/>
  <c r="Q178" i="11" l="1"/>
  <c r="R178" i="11" l="1"/>
  <c r="S178" i="11" l="1"/>
  <c r="T178" i="11" l="1"/>
  <c r="U178" i="11" l="1"/>
  <c r="V178" i="11" l="1"/>
  <c r="W178" i="11" l="1"/>
  <c r="X178" i="11" l="1"/>
  <c r="Y178" i="11" l="1"/>
  <c r="Z178" i="11" l="1"/>
  <c r="AA178" i="11" l="1"/>
  <c r="AB178" i="11" l="1"/>
  <c r="AC178" i="11" l="1"/>
  <c r="AD178" i="11" l="1"/>
  <c r="C179" i="11" l="1"/>
  <c r="D179" i="11" l="1"/>
  <c r="E179" i="11" l="1"/>
  <c r="F179" i="11" l="1"/>
  <c r="G179" i="11" l="1"/>
  <c r="H179" i="11" l="1"/>
  <c r="I179" i="11" l="1"/>
  <c r="J179" i="11" l="1"/>
  <c r="K179" i="11" l="1"/>
  <c r="L179" i="11" l="1"/>
  <c r="M179" i="11" l="1"/>
  <c r="N179" i="11" l="1"/>
  <c r="O179" i="11" l="1"/>
  <c r="P179" i="11" l="1"/>
  <c r="Q179" i="11" l="1"/>
  <c r="R179" i="11" l="1"/>
  <c r="S179" i="11" l="1"/>
  <c r="T179" i="11" l="1"/>
  <c r="U179" i="11" l="1"/>
  <c r="V179" i="11" l="1"/>
  <c r="W179" i="11" l="1"/>
  <c r="X179" i="11" l="1"/>
  <c r="Y179" i="11" l="1"/>
  <c r="Z179" i="11" l="1"/>
  <c r="AA179" i="11" l="1"/>
  <c r="AB179" i="11" l="1"/>
  <c r="AC179" i="11" l="1"/>
  <c r="AD179" i="11" l="1"/>
  <c r="C180" i="11" l="1"/>
  <c r="D180" i="11" l="1"/>
  <c r="E180" i="11" l="1"/>
  <c r="F180" i="11" l="1"/>
  <c r="G180" i="11" l="1"/>
  <c r="H180" i="11" l="1"/>
  <c r="I180" i="11" l="1"/>
  <c r="J180" i="11" l="1"/>
  <c r="K180" i="11" l="1"/>
  <c r="L180" i="11" l="1"/>
  <c r="M180" i="11" l="1"/>
  <c r="N180" i="11" l="1"/>
  <c r="O180" i="11" l="1"/>
  <c r="P180" i="11" l="1"/>
  <c r="Q180" i="11" l="1"/>
  <c r="R180" i="11" l="1"/>
  <c r="S180" i="11" l="1"/>
  <c r="T180" i="11" l="1"/>
  <c r="U180" i="11" l="1"/>
  <c r="V180" i="11" l="1"/>
  <c r="W180" i="11" l="1"/>
  <c r="X180" i="11" l="1"/>
  <c r="Y180" i="11" l="1"/>
  <c r="Z180" i="11" l="1"/>
  <c r="AA180" i="11" l="1"/>
  <c r="AB180" i="11" l="1"/>
  <c r="AC180" i="11" l="1"/>
  <c r="AD180" i="11" l="1"/>
  <c r="C181" i="11" l="1"/>
  <c r="D181" i="11" l="1"/>
  <c r="E181" i="11" l="1"/>
  <c r="F181" i="11" l="1"/>
  <c r="G181" i="11" l="1"/>
  <c r="H181" i="11" l="1"/>
  <c r="I181" i="11" l="1"/>
  <c r="J181" i="11" l="1"/>
  <c r="K181" i="11" l="1"/>
  <c r="L181" i="11" l="1"/>
  <c r="M181" i="11" l="1"/>
  <c r="N181" i="11" l="1"/>
  <c r="O181" i="11" l="1"/>
  <c r="P181" i="11" l="1"/>
  <c r="Q181" i="11" l="1"/>
  <c r="R181" i="11" l="1"/>
  <c r="S181" i="11" l="1"/>
  <c r="T181" i="11" l="1"/>
  <c r="U181" i="11" l="1"/>
  <c r="V181" i="11" l="1"/>
  <c r="W181" i="11" l="1"/>
  <c r="X181" i="11" l="1"/>
  <c r="Y181" i="11" l="1"/>
  <c r="Z181" i="11" l="1"/>
  <c r="AA181" i="11" l="1"/>
  <c r="AB181" i="11" l="1"/>
  <c r="AC181" i="11" l="1"/>
  <c r="AD181" i="11" l="1"/>
  <c r="C182" i="11" l="1"/>
  <c r="D182" i="11" l="1"/>
  <c r="E182" i="11" l="1"/>
  <c r="F182" i="11" l="1"/>
  <c r="G182" i="11" l="1"/>
  <c r="H182" i="11" l="1"/>
  <c r="I182" i="11" l="1"/>
  <c r="J182" i="11" l="1"/>
  <c r="K182" i="11" l="1"/>
  <c r="L182" i="11" l="1"/>
  <c r="M182" i="11" l="1"/>
  <c r="N182" i="11" l="1"/>
  <c r="O182" i="11" l="1"/>
  <c r="P182" i="11" l="1"/>
  <c r="Q182" i="11" l="1"/>
  <c r="R182" i="11" l="1"/>
  <c r="S182" i="11" l="1"/>
  <c r="T182" i="11" l="1"/>
  <c r="U182" i="11" l="1"/>
  <c r="V182" i="11" l="1"/>
  <c r="W182" i="11" l="1"/>
  <c r="X182" i="11" l="1"/>
  <c r="Y182" i="11" l="1"/>
  <c r="Z182" i="11" l="1"/>
  <c r="AA182" i="11" l="1"/>
  <c r="AB182" i="11" l="1"/>
  <c r="AC182" i="11" l="1"/>
  <c r="AD182" i="11" l="1"/>
  <c r="C183" i="11" l="1"/>
  <c r="D183" i="11" l="1"/>
  <c r="E183" i="11" l="1"/>
  <c r="F183" i="11" l="1"/>
  <c r="G183" i="11" l="1"/>
  <c r="H183" i="11" l="1"/>
  <c r="I183" i="11" l="1"/>
  <c r="J183" i="11" l="1"/>
  <c r="K183" i="11" l="1"/>
  <c r="L183" i="11" l="1"/>
  <c r="M183" i="11" l="1"/>
  <c r="N183" i="11" l="1"/>
  <c r="O183" i="11" l="1"/>
  <c r="P183" i="11" l="1"/>
  <c r="Q183" i="11" l="1"/>
  <c r="R183" i="11" l="1"/>
  <c r="S183" i="11" l="1"/>
  <c r="T183" i="11" l="1"/>
  <c r="U183" i="11" l="1"/>
  <c r="V183" i="11" l="1"/>
  <c r="W183" i="11" l="1"/>
  <c r="X183" i="11" l="1"/>
  <c r="Y183" i="11" l="1"/>
  <c r="Z183" i="11" l="1"/>
  <c r="AA183" i="11" l="1"/>
  <c r="AB183" i="11" l="1"/>
  <c r="AC183" i="11" l="1"/>
  <c r="AD183" i="11" l="1"/>
  <c r="C184" i="11" l="1"/>
  <c r="D184" i="11" s="1"/>
  <c r="E184" i="11" s="1"/>
  <c r="F184" i="11" s="1"/>
  <c r="G184" i="11" s="1"/>
  <c r="H184" i="11" s="1"/>
  <c r="I184" i="11" s="1"/>
  <c r="J184" i="11" s="1"/>
  <c r="K184" i="11" s="1"/>
  <c r="L184" i="11" s="1"/>
  <c r="M184" i="11" s="1"/>
  <c r="N184" i="11" s="1"/>
  <c r="O184" i="11" s="1"/>
  <c r="P184" i="11" s="1"/>
  <c r="Q184" i="11" s="1"/>
  <c r="R184" i="11" s="1"/>
  <c r="S184" i="11" s="1"/>
  <c r="T184" i="11" s="1"/>
  <c r="U184" i="11" s="1"/>
  <c r="V184" i="11" s="1"/>
  <c r="W184" i="11" s="1"/>
  <c r="X184" i="11" s="1"/>
  <c r="Y184" i="11" s="1"/>
  <c r="Z184" i="11" s="1"/>
  <c r="AA184" i="11" s="1"/>
  <c r="AB184" i="11" s="1"/>
  <c r="AC184" i="11" s="1"/>
  <c r="AD184" i="11" s="1"/>
  <c r="C185" i="11" s="1"/>
  <c r="D185" i="11" s="1"/>
  <c r="E185" i="11" s="1"/>
  <c r="F185" i="11" s="1"/>
  <c r="G185" i="11" s="1"/>
  <c r="H185" i="11" s="1"/>
  <c r="I185" i="11" s="1"/>
  <c r="J185" i="11" s="1"/>
  <c r="K185" i="11" s="1"/>
  <c r="L185" i="11" s="1"/>
  <c r="M185" i="11" s="1"/>
  <c r="N185" i="11" s="1"/>
  <c r="O185" i="11" s="1"/>
  <c r="P185" i="11" s="1"/>
  <c r="Q185" i="11" s="1"/>
  <c r="R185" i="11" s="1"/>
  <c r="S185" i="11" s="1"/>
  <c r="T185" i="11" s="1"/>
  <c r="U185" i="11" s="1"/>
  <c r="V185" i="11" s="1"/>
  <c r="W185" i="11" s="1"/>
  <c r="X185" i="11" s="1"/>
  <c r="Y185" i="11" s="1"/>
  <c r="Z185" i="11" s="1"/>
  <c r="AA185" i="11" s="1"/>
  <c r="AB185" i="11" s="1"/>
  <c r="AC185" i="11" s="1"/>
  <c r="AD185" i="11" s="1"/>
  <c r="C186" i="11" s="1"/>
  <c r="D186" i="11" s="1"/>
  <c r="E186" i="11" s="1"/>
  <c r="F186" i="11" s="1"/>
  <c r="G186" i="11" s="1"/>
  <c r="H186" i="11" s="1"/>
  <c r="I186" i="11" s="1"/>
  <c r="J186" i="11" s="1"/>
  <c r="K186" i="11" s="1"/>
  <c r="L186" i="11" s="1"/>
  <c r="M186" i="11" s="1"/>
  <c r="N186" i="11" s="1"/>
  <c r="O186" i="11" s="1"/>
  <c r="P186" i="11" s="1"/>
  <c r="Q186" i="11" s="1"/>
  <c r="R186" i="11" s="1"/>
  <c r="S186" i="11" s="1"/>
  <c r="T186" i="11" s="1"/>
  <c r="U186" i="11" s="1"/>
  <c r="V186" i="11" s="1"/>
  <c r="W186" i="11" s="1"/>
  <c r="X186" i="11" s="1"/>
  <c r="Y186" i="11" s="1"/>
  <c r="Z186" i="11" s="1"/>
  <c r="AA186" i="11" s="1"/>
  <c r="AB186" i="11" s="1"/>
  <c r="AC186" i="11" s="1"/>
  <c r="AD186" i="11" s="1"/>
  <c r="C187" i="11" s="1"/>
  <c r="D187" i="11" s="1"/>
  <c r="E187" i="11" s="1"/>
  <c r="F187" i="11" s="1"/>
  <c r="G187" i="11" s="1"/>
  <c r="H187" i="11" s="1"/>
  <c r="I187" i="11" s="1"/>
  <c r="J187" i="11" s="1"/>
  <c r="K187" i="11" s="1"/>
  <c r="L187" i="11" s="1"/>
  <c r="M187" i="11" s="1"/>
  <c r="N187" i="11" s="1"/>
  <c r="O187" i="11" s="1"/>
  <c r="P187" i="11" s="1"/>
  <c r="Q187" i="11" s="1"/>
  <c r="R187" i="11" s="1"/>
  <c r="S187" i="11" s="1"/>
  <c r="T187" i="11" s="1"/>
  <c r="U187" i="11" s="1"/>
  <c r="V187" i="11" s="1"/>
  <c r="W187" i="11" s="1"/>
  <c r="X187" i="11" s="1"/>
  <c r="Y187" i="11" s="1"/>
  <c r="Z187" i="11" s="1"/>
  <c r="AA187" i="11" s="1"/>
  <c r="AB187" i="11" s="1"/>
  <c r="AC187" i="11" s="1"/>
  <c r="AD187" i="11" s="1"/>
  <c r="C188" i="11" s="1"/>
  <c r="D188" i="11" s="1"/>
  <c r="E188" i="11" s="1"/>
  <c r="F188" i="11" s="1"/>
  <c r="G188" i="11" s="1"/>
  <c r="H188" i="11" s="1"/>
  <c r="I188" i="11" s="1"/>
  <c r="J188" i="11" s="1"/>
  <c r="K188" i="11" s="1"/>
  <c r="L188" i="11" s="1"/>
  <c r="M188" i="11" s="1"/>
  <c r="N188" i="11" s="1"/>
  <c r="O188" i="11" s="1"/>
  <c r="P188" i="11" s="1"/>
  <c r="Q188" i="11" s="1"/>
  <c r="R188" i="11" s="1"/>
  <c r="S188" i="11" s="1"/>
  <c r="T188" i="11" s="1"/>
  <c r="U188" i="11" s="1"/>
  <c r="V188" i="11" s="1"/>
  <c r="W188" i="11" s="1"/>
  <c r="X188" i="11" s="1"/>
  <c r="Y188" i="11" s="1"/>
  <c r="Z188" i="11" s="1"/>
  <c r="AA188" i="11" s="1"/>
  <c r="AB188" i="11" s="1"/>
  <c r="AC188" i="11" s="1"/>
  <c r="AD188" i="11" s="1"/>
  <c r="C189" i="11" s="1"/>
  <c r="D189" i="11" s="1"/>
  <c r="E189" i="11" s="1"/>
  <c r="F189" i="11" s="1"/>
  <c r="G189" i="11" s="1"/>
  <c r="H189" i="11" s="1"/>
  <c r="I189" i="11" s="1"/>
  <c r="J189" i="11" s="1"/>
  <c r="K189" i="11" s="1"/>
  <c r="L189" i="11" s="1"/>
  <c r="M189" i="11" s="1"/>
  <c r="N189" i="11" s="1"/>
  <c r="O189" i="11" s="1"/>
  <c r="P189" i="11" s="1"/>
  <c r="Q189" i="11" s="1"/>
  <c r="R189" i="11" s="1"/>
  <c r="S189" i="11" s="1"/>
  <c r="T189" i="11" s="1"/>
  <c r="U189" i="11" s="1"/>
  <c r="V189" i="11" s="1"/>
  <c r="W189" i="11" s="1"/>
  <c r="X189" i="11" s="1"/>
  <c r="Y189" i="11" s="1"/>
  <c r="Z189" i="11" s="1"/>
  <c r="AA189" i="11" s="1"/>
  <c r="AB189" i="11" s="1"/>
  <c r="AC189" i="11" s="1"/>
  <c r="AD189" i="11" s="1"/>
  <c r="C190" i="11" s="1"/>
  <c r="D190" i="11" s="1"/>
  <c r="E190" i="11" s="1"/>
  <c r="F190" i="11" s="1"/>
  <c r="G190" i="11" s="1"/>
  <c r="H190" i="11" s="1"/>
  <c r="I190" i="11" s="1"/>
  <c r="J190" i="11" s="1"/>
  <c r="K190" i="11" s="1"/>
  <c r="L190" i="11" s="1"/>
  <c r="M190" i="11" s="1"/>
  <c r="N190" i="11" s="1"/>
  <c r="O190" i="11" s="1"/>
  <c r="P190" i="11" s="1"/>
  <c r="Q190" i="11" s="1"/>
  <c r="R190" i="11" s="1"/>
  <c r="S190" i="11" s="1"/>
  <c r="T190" i="11" s="1"/>
  <c r="U190" i="11" s="1"/>
  <c r="V190" i="11" s="1"/>
  <c r="W190" i="11" s="1"/>
  <c r="X190" i="11" s="1"/>
  <c r="Y190" i="11" s="1"/>
  <c r="Z190" i="11" s="1"/>
  <c r="AA190" i="11" s="1"/>
  <c r="AB190" i="11" s="1"/>
  <c r="AC190" i="11" s="1"/>
  <c r="AD190" i="11" s="1"/>
  <c r="C191" i="11" s="1"/>
  <c r="D191" i="11" s="1"/>
  <c r="E191" i="11" s="1"/>
  <c r="F191" i="11" s="1"/>
  <c r="G191" i="11" s="1"/>
  <c r="H191" i="11" s="1"/>
  <c r="I191" i="11" s="1"/>
  <c r="J191" i="11" s="1"/>
  <c r="K191" i="11" s="1"/>
  <c r="L191" i="11" s="1"/>
  <c r="M191" i="11" s="1"/>
  <c r="N191" i="11" s="1"/>
  <c r="O191" i="11" s="1"/>
  <c r="P191" i="11" s="1"/>
  <c r="Q191" i="11" s="1"/>
  <c r="R191" i="11" s="1"/>
  <c r="S191" i="11" s="1"/>
  <c r="T191" i="11" s="1"/>
  <c r="U191" i="11" s="1"/>
  <c r="V191" i="11" s="1"/>
  <c r="W191" i="11" s="1"/>
  <c r="X191" i="11" s="1"/>
  <c r="Y191" i="11" s="1"/>
  <c r="Z191" i="11" s="1"/>
  <c r="AA191" i="11" s="1"/>
  <c r="AB191" i="11" s="1"/>
  <c r="AC191" i="11" s="1"/>
  <c r="AD191" i="11" s="1"/>
  <c r="C192" i="11" s="1"/>
  <c r="D192" i="11" s="1"/>
  <c r="E192" i="11" s="1"/>
  <c r="F192" i="11" s="1"/>
  <c r="G192" i="11" s="1"/>
  <c r="H192" i="11" s="1"/>
  <c r="I192" i="11" s="1"/>
  <c r="J192" i="11" s="1"/>
  <c r="K192" i="11" s="1"/>
  <c r="L192" i="11" s="1"/>
  <c r="M192" i="11" s="1"/>
  <c r="N192" i="11" s="1"/>
  <c r="O192" i="11" s="1"/>
  <c r="P192" i="11" s="1"/>
  <c r="Q192" i="11" s="1"/>
  <c r="R192" i="11" s="1"/>
  <c r="S192" i="11" s="1"/>
  <c r="T192" i="11" s="1"/>
  <c r="U192" i="11" s="1"/>
  <c r="V192" i="11" s="1"/>
  <c r="W192" i="11" s="1"/>
  <c r="X192" i="11" s="1"/>
  <c r="Y192" i="11" s="1"/>
  <c r="Z192" i="11" s="1"/>
  <c r="AA192" i="11" s="1"/>
  <c r="AB192" i="11" s="1"/>
  <c r="AC192" i="11" s="1"/>
  <c r="AD192" i="11" s="1"/>
  <c r="C193" i="11" s="1"/>
  <c r="D193" i="11" s="1"/>
  <c r="E193" i="11" s="1"/>
  <c r="F193" i="11" s="1"/>
  <c r="G193" i="11" s="1"/>
  <c r="H193" i="11" s="1"/>
  <c r="I193" i="11" s="1"/>
  <c r="J193" i="11" s="1"/>
  <c r="K193" i="11" s="1"/>
  <c r="L193" i="11" s="1"/>
  <c r="M193" i="11" s="1"/>
  <c r="N193" i="11" s="1"/>
  <c r="O193" i="11" s="1"/>
  <c r="P193" i="11" s="1"/>
  <c r="Q193" i="11" s="1"/>
  <c r="R193" i="11" s="1"/>
  <c r="S193" i="11" s="1"/>
  <c r="T193" i="11" s="1"/>
  <c r="U193" i="11" s="1"/>
  <c r="V193" i="11" s="1"/>
  <c r="W193" i="11" s="1"/>
  <c r="X193" i="11" s="1"/>
  <c r="Y193" i="11" s="1"/>
  <c r="Z193" i="11" s="1"/>
  <c r="AA193" i="11" s="1"/>
  <c r="AB193" i="11" s="1"/>
  <c r="AC193" i="11" s="1"/>
  <c r="AD193" i="11" s="1"/>
  <c r="C194" i="11" s="1"/>
  <c r="D194" i="11" s="1"/>
  <c r="E194" i="11" s="1"/>
  <c r="F194" i="11" s="1"/>
  <c r="G194" i="11" s="1"/>
  <c r="H194" i="11" s="1"/>
  <c r="I194" i="11" s="1"/>
  <c r="J194" i="11" s="1"/>
  <c r="K194" i="11" s="1"/>
  <c r="L194" i="11" s="1"/>
  <c r="M194" i="11" s="1"/>
  <c r="N194" i="11" s="1"/>
  <c r="O194" i="11" s="1"/>
  <c r="P194" i="11" s="1"/>
  <c r="Q194" i="11" s="1"/>
  <c r="R194" i="11" s="1"/>
  <c r="S194" i="11" s="1"/>
  <c r="T194" i="11" s="1"/>
  <c r="U194" i="11" s="1"/>
  <c r="V194" i="11" s="1"/>
  <c r="W194" i="11" s="1"/>
  <c r="X194" i="11" s="1"/>
  <c r="Y194" i="11" s="1"/>
  <c r="Z194" i="11" s="1"/>
  <c r="AA194" i="11" s="1"/>
  <c r="AB194" i="11" s="1"/>
  <c r="AC194" i="11" s="1"/>
  <c r="AD194" i="11" s="1"/>
  <c r="C195" i="11" s="1"/>
  <c r="D195" i="11" s="1"/>
  <c r="E195" i="11" s="1"/>
  <c r="F195" i="11" s="1"/>
  <c r="G195" i="11" s="1"/>
  <c r="H195" i="11" s="1"/>
  <c r="I195" i="11" s="1"/>
  <c r="J195" i="11" s="1"/>
  <c r="K195" i="11" s="1"/>
  <c r="L195" i="11" s="1"/>
  <c r="M195" i="11" s="1"/>
  <c r="N195" i="11" s="1"/>
  <c r="O195" i="11" s="1"/>
  <c r="P195" i="11" s="1"/>
  <c r="Q195" i="11" s="1"/>
  <c r="R195" i="11" s="1"/>
  <c r="S195" i="11" s="1"/>
  <c r="T195" i="11" s="1"/>
  <c r="U195" i="11" s="1"/>
  <c r="V195" i="11" s="1"/>
  <c r="W195" i="11" s="1"/>
  <c r="X195" i="11" s="1"/>
  <c r="Y195" i="11" s="1"/>
  <c r="Z195" i="11" s="1"/>
  <c r="AA195" i="11" s="1"/>
  <c r="AB195" i="11" s="1"/>
  <c r="AC195" i="11" s="1"/>
  <c r="AD195" i="11" s="1"/>
  <c r="C196" i="11" s="1"/>
  <c r="D196" i="11" s="1"/>
  <c r="E196" i="11" s="1"/>
  <c r="F196" i="11" s="1"/>
  <c r="G196" i="11" s="1"/>
  <c r="H196" i="11" s="1"/>
  <c r="I196" i="11" s="1"/>
  <c r="J196" i="11" s="1"/>
  <c r="K196" i="11" s="1"/>
  <c r="L196" i="11" s="1"/>
  <c r="M196" i="11" s="1"/>
  <c r="N196" i="11" s="1"/>
  <c r="O196" i="11" s="1"/>
  <c r="P196" i="11" s="1"/>
  <c r="Q196" i="11" s="1"/>
  <c r="R196" i="11" s="1"/>
  <c r="S196" i="11" s="1"/>
  <c r="T196" i="11" s="1"/>
  <c r="U196" i="11" s="1"/>
  <c r="V196" i="11" s="1"/>
  <c r="W196" i="11" s="1"/>
  <c r="X196" i="11" s="1"/>
  <c r="Y196" i="11" s="1"/>
  <c r="Z196" i="11" s="1"/>
  <c r="AA196" i="11" s="1"/>
  <c r="AB196" i="11" s="1"/>
  <c r="AC196" i="11" s="1"/>
  <c r="AD196" i="11" s="1"/>
  <c r="C197" i="11" s="1"/>
  <c r="D197" i="11" s="1"/>
  <c r="E197" i="11" s="1"/>
  <c r="F197" i="11" s="1"/>
  <c r="G197" i="11" s="1"/>
  <c r="H197" i="11" s="1"/>
  <c r="I197" i="11" s="1"/>
  <c r="J197" i="11" s="1"/>
  <c r="K197" i="11" s="1"/>
  <c r="L197" i="11" s="1"/>
  <c r="M197" i="11" s="1"/>
  <c r="N197" i="11" s="1"/>
  <c r="O197" i="11" s="1"/>
  <c r="P197" i="11" s="1"/>
  <c r="Q197" i="11" s="1"/>
  <c r="R197" i="11" s="1"/>
  <c r="S197" i="11" s="1"/>
  <c r="T197" i="11" s="1"/>
  <c r="U197" i="11" s="1"/>
  <c r="V197" i="11" s="1"/>
  <c r="W197" i="11" s="1"/>
  <c r="X197" i="11" s="1"/>
  <c r="Y197" i="11" s="1"/>
  <c r="Z197" i="11" s="1"/>
  <c r="AA197" i="11" s="1"/>
  <c r="AB197" i="11" s="1"/>
  <c r="AC197" i="11" s="1"/>
  <c r="AD197" i="11" s="1"/>
  <c r="C198" i="11" s="1"/>
  <c r="D198" i="11" s="1"/>
  <c r="E198" i="11" s="1"/>
  <c r="F198" i="11" s="1"/>
  <c r="G198" i="11" s="1"/>
  <c r="H198" i="11" s="1"/>
  <c r="I198" i="11" s="1"/>
  <c r="J198" i="11" s="1"/>
  <c r="K198" i="11" s="1"/>
  <c r="L198" i="11" s="1"/>
  <c r="M198" i="11" s="1"/>
  <c r="N198" i="11" s="1"/>
  <c r="O198" i="11" s="1"/>
  <c r="P198" i="11" s="1"/>
  <c r="Q198" i="11" s="1"/>
  <c r="R198" i="11" s="1"/>
  <c r="S198" i="11" s="1"/>
  <c r="T198" i="11" s="1"/>
  <c r="U198" i="11" s="1"/>
  <c r="V198" i="11" s="1"/>
  <c r="W198" i="11" s="1"/>
  <c r="X198" i="11" s="1"/>
  <c r="Y198" i="11" s="1"/>
  <c r="Z198" i="11" s="1"/>
  <c r="AA198" i="11" s="1"/>
  <c r="AB198" i="11" s="1"/>
  <c r="AC198" i="11" s="1"/>
  <c r="AD198" i="11" s="1"/>
  <c r="C199" i="11" s="1"/>
  <c r="D199" i="11" s="1"/>
  <c r="E199" i="11" s="1"/>
  <c r="F199" i="11" s="1"/>
  <c r="G199" i="11" s="1"/>
  <c r="H199" i="11" s="1"/>
  <c r="I199" i="11" s="1"/>
  <c r="J199" i="11" s="1"/>
  <c r="K199" i="11" s="1"/>
  <c r="L199" i="11" s="1"/>
  <c r="M199" i="11" s="1"/>
  <c r="N199" i="11" s="1"/>
  <c r="O199" i="11" s="1"/>
  <c r="P199" i="11" s="1"/>
  <c r="Q199" i="11" s="1"/>
  <c r="R199" i="11" s="1"/>
  <c r="S199" i="11" s="1"/>
  <c r="T199" i="11" s="1"/>
  <c r="U199" i="11" s="1"/>
  <c r="V199" i="11" s="1"/>
  <c r="W199" i="11" s="1"/>
  <c r="X199" i="11" s="1"/>
  <c r="Y199" i="11" s="1"/>
  <c r="Z199" i="11" s="1"/>
  <c r="AA199" i="11" s="1"/>
  <c r="AB199" i="11" s="1"/>
  <c r="AC199" i="11" s="1"/>
  <c r="AD199" i="11" s="1"/>
  <c r="C200" i="11" s="1"/>
  <c r="D200" i="11" s="1"/>
  <c r="E200" i="11" s="1"/>
  <c r="F200" i="11" s="1"/>
  <c r="G200" i="11" s="1"/>
  <c r="H200" i="11" s="1"/>
  <c r="I200" i="11" s="1"/>
  <c r="J200" i="11" s="1"/>
  <c r="K200" i="11" s="1"/>
  <c r="L200" i="11" s="1"/>
  <c r="M200" i="11" s="1"/>
  <c r="N200" i="11" s="1"/>
  <c r="O200" i="11" s="1"/>
  <c r="P200" i="11" s="1"/>
  <c r="Q200" i="11" s="1"/>
  <c r="R200" i="11" s="1"/>
  <c r="S200" i="11" s="1"/>
  <c r="T200" i="11" s="1"/>
  <c r="U200" i="11" s="1"/>
  <c r="V200" i="11" s="1"/>
  <c r="W200" i="11" s="1"/>
  <c r="X200" i="11" s="1"/>
  <c r="Y200" i="11" s="1"/>
  <c r="Z200" i="11" s="1"/>
  <c r="AA200" i="11" s="1"/>
  <c r="AB200" i="11" s="1"/>
  <c r="AC200" i="11" s="1"/>
  <c r="AD200" i="11" s="1"/>
  <c r="C201" i="11" s="1"/>
  <c r="D201" i="11" s="1"/>
  <c r="E201" i="11" s="1"/>
  <c r="F201" i="11" s="1"/>
  <c r="G201" i="11" s="1"/>
  <c r="H201" i="11" s="1"/>
  <c r="I201" i="11" s="1"/>
  <c r="J201" i="11" s="1"/>
  <c r="K201" i="11" s="1"/>
  <c r="L201" i="11" s="1"/>
  <c r="M201" i="11" s="1"/>
  <c r="N201" i="11" s="1"/>
  <c r="O201" i="11" s="1"/>
  <c r="P201" i="11" s="1"/>
  <c r="Q201" i="11" s="1"/>
  <c r="R201" i="11" s="1"/>
  <c r="S201" i="11" s="1"/>
  <c r="T201" i="11" s="1"/>
  <c r="U201" i="11" s="1"/>
  <c r="V201" i="11" s="1"/>
  <c r="W201" i="11" s="1"/>
  <c r="X201" i="11" s="1"/>
  <c r="Y201" i="11" s="1"/>
  <c r="Z201" i="11" s="1"/>
  <c r="AA201" i="11" s="1"/>
  <c r="AB201" i="11" s="1"/>
  <c r="AC201" i="11" s="1"/>
  <c r="AD201" i="11" s="1"/>
  <c r="C202" i="11" s="1"/>
  <c r="D202" i="11" s="1"/>
  <c r="E202" i="11" s="1"/>
  <c r="F202" i="11" s="1"/>
  <c r="G202" i="11" s="1"/>
  <c r="H202" i="11" s="1"/>
  <c r="I202" i="11" s="1"/>
  <c r="J202" i="11" s="1"/>
  <c r="K202" i="11" s="1"/>
  <c r="L202" i="11" s="1"/>
  <c r="M202" i="11" s="1"/>
  <c r="N202" i="11" s="1"/>
  <c r="O202" i="11" s="1"/>
  <c r="P202" i="11" s="1"/>
  <c r="Q202" i="11" s="1"/>
  <c r="R202" i="11" s="1"/>
  <c r="S202" i="11" s="1"/>
  <c r="T202" i="11" s="1"/>
  <c r="U202" i="11" s="1"/>
  <c r="V202" i="11" s="1"/>
  <c r="W202" i="11" s="1"/>
  <c r="X202" i="11" s="1"/>
  <c r="Y202" i="11" s="1"/>
  <c r="Z202" i="11" s="1"/>
  <c r="AA202" i="11" s="1"/>
  <c r="AB202" i="11" s="1"/>
  <c r="AC202" i="11" s="1"/>
  <c r="AD202" i="11" s="1"/>
  <c r="C203" i="11" s="1"/>
  <c r="D203" i="11" s="1"/>
  <c r="E203" i="11" s="1"/>
  <c r="F203" i="11" s="1"/>
  <c r="G203" i="11" s="1"/>
  <c r="H203" i="11" s="1"/>
  <c r="I203" i="11" s="1"/>
  <c r="J203" i="11" s="1"/>
  <c r="K203" i="11" s="1"/>
  <c r="L203" i="11" s="1"/>
  <c r="M203" i="11" s="1"/>
  <c r="N203" i="11" s="1"/>
  <c r="O203" i="11" s="1"/>
  <c r="P203" i="11" s="1"/>
  <c r="Q203" i="11" s="1"/>
  <c r="R203" i="11" s="1"/>
  <c r="S203" i="11" s="1"/>
  <c r="T203" i="11" s="1"/>
  <c r="U203" i="11" s="1"/>
  <c r="V203" i="11" s="1"/>
  <c r="W203" i="11" s="1"/>
  <c r="X203" i="11" s="1"/>
  <c r="Y203" i="11" s="1"/>
  <c r="Z203" i="11" s="1"/>
  <c r="AA203" i="11" s="1"/>
  <c r="AB203" i="11" s="1"/>
  <c r="AC203" i="11" s="1"/>
  <c r="AD203" i="11"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C21" i="11" l="1"/>
  <c r="AM15" i="11"/>
  <c r="C22" i="11"/>
  <c r="C23" i="11"/>
  <c r="E368" i="4"/>
  <c r="D368" i="4"/>
  <c r="B368" i="4"/>
  <c r="C368" i="4"/>
  <c r="D22" i="11" l="1"/>
  <c r="D23" i="11"/>
  <c r="D21" i="11"/>
  <c r="E369" i="4"/>
  <c r="B369" i="4"/>
  <c r="C369" i="4"/>
  <c r="D369" i="4"/>
  <c r="E23" i="11" l="1"/>
  <c r="E22" i="11"/>
  <c r="E20" i="11"/>
  <c r="E21" i="11"/>
  <c r="E370" i="4"/>
  <c r="B370" i="4"/>
  <c r="C370" i="4"/>
  <c r="D370" i="4"/>
  <c r="F22" i="11" l="1"/>
  <c r="F21" i="11"/>
  <c r="F23" i="11"/>
  <c r="F20" i="11"/>
  <c r="E371" i="4"/>
  <c r="C371" i="4"/>
  <c r="D371" i="4"/>
  <c r="B371" i="4"/>
  <c r="G22" i="11" l="1"/>
  <c r="G20" i="11"/>
  <c r="G21" i="11"/>
  <c r="G23" i="11"/>
  <c r="E372" i="4"/>
  <c r="D372" i="4"/>
  <c r="B372" i="4"/>
  <c r="C372" i="4"/>
  <c r="H21" i="11" l="1"/>
  <c r="H22" i="11"/>
  <c r="H20" i="11"/>
  <c r="H23" i="11"/>
  <c r="E373" i="4"/>
  <c r="B373" i="4"/>
  <c r="C373" i="4"/>
  <c r="D373" i="4"/>
  <c r="I20" i="11" l="1"/>
  <c r="I23" i="11"/>
  <c r="I22" i="11"/>
  <c r="I21" i="11"/>
  <c r="E374" i="4"/>
  <c r="B374" i="4"/>
  <c r="C374" i="4"/>
  <c r="D374" i="4"/>
  <c r="J22" i="11" l="1"/>
  <c r="J20" i="11"/>
  <c r="J23" i="11"/>
  <c r="J21" i="11"/>
  <c r="E375" i="4"/>
  <c r="C375" i="4"/>
  <c r="D375" i="4"/>
  <c r="B375" i="4"/>
  <c r="K20" i="11" l="1"/>
  <c r="K23" i="11"/>
  <c r="K21" i="11"/>
  <c r="K22" i="11"/>
  <c r="E376" i="4"/>
  <c r="D376" i="4"/>
  <c r="B376" i="4"/>
  <c r="C376" i="4"/>
  <c r="L21" i="11" l="1"/>
  <c r="L23" i="11"/>
  <c r="L20" i="11"/>
  <c r="L22" i="11"/>
  <c r="E377" i="4"/>
  <c r="B377" i="4"/>
  <c r="C377" i="4"/>
  <c r="D377" i="4"/>
  <c r="M23" i="11" l="1"/>
  <c r="M22" i="11"/>
  <c r="M21" i="11"/>
  <c r="M20" i="11"/>
  <c r="E378" i="4"/>
  <c r="B378" i="4"/>
  <c r="C378" i="4"/>
  <c r="D378" i="4"/>
  <c r="N23" i="11" l="1"/>
  <c r="N22" i="11"/>
  <c r="N20" i="11"/>
  <c r="N21" i="11"/>
  <c r="E379" i="4"/>
  <c r="C379" i="4"/>
  <c r="D379" i="4"/>
  <c r="B379" i="4"/>
  <c r="O23" i="11" l="1"/>
  <c r="O20" i="11"/>
  <c r="O21" i="11"/>
  <c r="O22" i="11"/>
  <c r="E380" i="4"/>
  <c r="D380" i="4"/>
  <c r="B380" i="4"/>
  <c r="C380" i="4"/>
  <c r="P20" i="11" l="1"/>
  <c r="P21" i="11"/>
  <c r="P23" i="11"/>
  <c r="P22" i="11"/>
  <c r="E381" i="4"/>
  <c r="B381" i="4"/>
  <c r="C381" i="4"/>
  <c r="D381" i="4"/>
  <c r="Q21" i="11" l="1"/>
  <c r="Q23" i="11"/>
  <c r="Q22" i="11"/>
  <c r="Q20" i="11"/>
  <c r="E382" i="4"/>
  <c r="B382" i="4"/>
  <c r="C382" i="4"/>
  <c r="D382" i="4"/>
  <c r="R21" i="11" l="1"/>
  <c r="R22" i="11"/>
  <c r="R20" i="11"/>
  <c r="R23" i="11"/>
  <c r="E383" i="4"/>
  <c r="C383" i="4"/>
  <c r="D383" i="4"/>
  <c r="B383" i="4"/>
  <c r="S21" i="11" l="1"/>
  <c r="S23" i="11"/>
  <c r="S22" i="11"/>
  <c r="S20" i="11"/>
  <c r="E384" i="4"/>
  <c r="D384" i="4"/>
  <c r="B384" i="4"/>
  <c r="C384" i="4"/>
  <c r="T22" i="11" l="1"/>
  <c r="T21" i="11"/>
  <c r="T23" i="11"/>
  <c r="T20" i="11"/>
  <c r="E385" i="4"/>
  <c r="B385" i="4"/>
  <c r="C385" i="4"/>
  <c r="D385" i="4"/>
  <c r="U23" i="11" l="1"/>
  <c r="U20" i="11"/>
  <c r="U21" i="11"/>
  <c r="U22" i="11"/>
  <c r="E386" i="4"/>
  <c r="B386" i="4"/>
  <c r="C386" i="4"/>
  <c r="D386" i="4"/>
  <c r="V21" i="11" l="1"/>
  <c r="V23" i="11"/>
  <c r="V20" i="11"/>
  <c r="V22" i="11"/>
  <c r="E387" i="4"/>
  <c r="C387" i="4"/>
  <c r="D387" i="4"/>
  <c r="B387" i="4"/>
  <c r="W23" i="11" l="1"/>
  <c r="W22" i="11"/>
  <c r="W20" i="11"/>
  <c r="W21" i="11"/>
  <c r="E388" i="4"/>
  <c r="D388" i="4"/>
  <c r="B388" i="4"/>
  <c r="C388" i="4"/>
  <c r="X22" i="11" l="1"/>
  <c r="X21" i="11"/>
  <c r="X23" i="11"/>
  <c r="X20" i="11"/>
  <c r="E389" i="4"/>
  <c r="B389" i="4"/>
  <c r="C389" i="4"/>
  <c r="D389" i="4"/>
  <c r="Y22" i="11" l="1"/>
  <c r="Y20" i="11"/>
  <c r="Y23" i="11"/>
  <c r="Y21" i="11"/>
  <c r="E390" i="4"/>
  <c r="B390" i="4"/>
  <c r="C390" i="4"/>
  <c r="D390" i="4"/>
  <c r="Z21" i="11" l="1"/>
  <c r="Z22" i="11"/>
  <c r="Z23" i="11"/>
  <c r="Z20" i="11"/>
  <c r="E391" i="4"/>
  <c r="C391" i="4"/>
  <c r="D391" i="4"/>
  <c r="B391" i="4"/>
  <c r="AA23" i="11" l="1"/>
  <c r="AA21" i="11"/>
  <c r="AA22" i="11"/>
  <c r="AA20" i="11"/>
  <c r="E392" i="4"/>
  <c r="D392" i="4"/>
  <c r="B392" i="4"/>
  <c r="C392" i="4"/>
  <c r="AB20" i="11" l="1"/>
  <c r="AB22" i="11"/>
  <c r="AB21" i="11"/>
  <c r="AB23" i="11"/>
  <c r="E393" i="4"/>
  <c r="B393" i="4"/>
  <c r="C393" i="4"/>
  <c r="D393" i="4"/>
  <c r="AC20" i="11" l="1"/>
  <c r="AC21" i="11"/>
  <c r="AC23" i="11"/>
  <c r="AC22" i="11"/>
  <c r="E394" i="4"/>
  <c r="B394" i="4"/>
  <c r="C394" i="4"/>
  <c r="D394" i="4"/>
  <c r="AD20" i="11" l="1"/>
  <c r="AD23" i="11"/>
  <c r="AD22" i="11"/>
  <c r="AD21" i="11"/>
  <c r="E395" i="4"/>
  <c r="C395" i="4"/>
  <c r="D395" i="4"/>
  <c r="B395" i="4"/>
  <c r="C27" i="11" l="1"/>
  <c r="C29" i="11"/>
  <c r="C26" i="11"/>
  <c r="C28" i="11"/>
  <c r="E396" i="4"/>
  <c r="D396" i="4"/>
  <c r="B396" i="4"/>
  <c r="C396" i="4"/>
  <c r="D27" i="11" l="1"/>
  <c r="D28" i="11"/>
  <c r="D26" i="11"/>
  <c r="D29" i="11"/>
  <c r="E397" i="4"/>
  <c r="B397" i="4"/>
  <c r="C397" i="4"/>
  <c r="D397" i="4"/>
  <c r="E29" i="11" l="1"/>
  <c r="E26" i="11"/>
  <c r="E28" i="11"/>
  <c r="E27" i="11"/>
  <c r="E398" i="4"/>
  <c r="B398" i="4"/>
  <c r="C398" i="4"/>
  <c r="D398" i="4"/>
  <c r="F28" i="11" l="1"/>
  <c r="F26" i="11"/>
  <c r="F27" i="11"/>
  <c r="F29" i="11"/>
  <c r="E399" i="4"/>
  <c r="C399" i="4"/>
  <c r="D399" i="4"/>
  <c r="B399" i="4"/>
  <c r="G26" i="11" l="1"/>
  <c r="G27" i="11"/>
  <c r="G28" i="11"/>
  <c r="G29" i="11"/>
  <c r="E400" i="4"/>
  <c r="D400" i="4"/>
  <c r="B400" i="4"/>
  <c r="C400" i="4"/>
  <c r="H29" i="11" l="1"/>
  <c r="H27" i="11"/>
  <c r="H28" i="11"/>
  <c r="H26" i="11"/>
  <c r="E401" i="4"/>
  <c r="B401" i="4"/>
  <c r="C401" i="4"/>
  <c r="D401" i="4"/>
  <c r="I29" i="11" l="1"/>
  <c r="I28" i="11"/>
  <c r="I26" i="11"/>
  <c r="I27" i="11"/>
  <c r="E402" i="4"/>
  <c r="B402" i="4"/>
  <c r="C402" i="4"/>
  <c r="D402" i="4"/>
  <c r="J29" i="11" l="1"/>
  <c r="J28" i="11"/>
  <c r="J26" i="11"/>
  <c r="J27" i="11"/>
  <c r="E403" i="4"/>
  <c r="C403" i="4"/>
  <c r="D403" i="4"/>
  <c r="B403" i="4"/>
  <c r="K26" i="11" l="1"/>
  <c r="K29" i="11"/>
  <c r="K28" i="11"/>
  <c r="K27" i="11"/>
  <c r="E404" i="4"/>
  <c r="D404" i="4"/>
  <c r="B404" i="4"/>
  <c r="C404" i="4"/>
  <c r="L28" i="11" l="1"/>
  <c r="L26" i="11"/>
  <c r="L27" i="11"/>
  <c r="L29" i="11"/>
  <c r="E405" i="4"/>
  <c r="B405" i="4"/>
  <c r="C405" i="4"/>
  <c r="D405" i="4"/>
  <c r="M27" i="11" l="1"/>
  <c r="M28" i="11"/>
  <c r="M26" i="11"/>
  <c r="M29" i="11"/>
  <c r="E406" i="4"/>
  <c r="B406" i="4"/>
  <c r="C406" i="4"/>
  <c r="D406" i="4"/>
  <c r="N27" i="11" l="1"/>
  <c r="N26" i="11"/>
  <c r="N28" i="11"/>
  <c r="N29" i="11"/>
  <c r="E407" i="4"/>
  <c r="C407" i="4"/>
  <c r="D407" i="4"/>
  <c r="B407" i="4"/>
  <c r="O29" i="11" l="1"/>
  <c r="O26" i="11"/>
  <c r="O27" i="11"/>
  <c r="O28" i="11"/>
  <c r="E408" i="4"/>
  <c r="D408" i="4"/>
  <c r="B408" i="4"/>
  <c r="C408" i="4"/>
  <c r="P28" i="11" l="1"/>
  <c r="P29" i="11"/>
  <c r="P27" i="11"/>
  <c r="P26" i="11"/>
  <c r="E409" i="4"/>
  <c r="B409" i="4"/>
  <c r="C409" i="4"/>
  <c r="D409" i="4"/>
  <c r="Q29" i="11" l="1"/>
  <c r="Q27" i="11"/>
  <c r="Q28" i="11"/>
  <c r="Q26" i="11"/>
  <c r="E410" i="4"/>
  <c r="B410" i="4"/>
  <c r="C410" i="4"/>
  <c r="D410" i="4"/>
  <c r="R26" i="11" l="1"/>
  <c r="R27" i="11"/>
  <c r="R29" i="11"/>
  <c r="R28" i="11"/>
  <c r="E411" i="4"/>
  <c r="C411" i="4"/>
  <c r="D411" i="4"/>
  <c r="B411" i="4"/>
  <c r="S26" i="11" l="1"/>
  <c r="S29" i="11"/>
  <c r="S28" i="11"/>
  <c r="S27" i="11"/>
  <c r="E412" i="4"/>
  <c r="D412" i="4"/>
  <c r="B412" i="4"/>
  <c r="C412" i="4"/>
  <c r="T26" i="11" l="1"/>
  <c r="T29" i="11"/>
  <c r="T28" i="11"/>
  <c r="T27" i="11"/>
  <c r="E413" i="4"/>
  <c r="B413" i="4"/>
  <c r="C413" i="4"/>
  <c r="D413" i="4"/>
  <c r="U29" i="11" l="1"/>
  <c r="U27" i="11"/>
  <c r="U28" i="11"/>
  <c r="U26" i="11"/>
  <c r="E414" i="4"/>
  <c r="B414" i="4"/>
  <c r="C414" i="4"/>
  <c r="D414" i="4"/>
  <c r="V27" i="11" l="1"/>
  <c r="V28" i="11"/>
  <c r="V26" i="11"/>
  <c r="V29" i="11"/>
  <c r="E415" i="4"/>
  <c r="C415" i="4"/>
  <c r="D415" i="4"/>
  <c r="B415" i="4"/>
  <c r="W26" i="11" l="1"/>
  <c r="W29" i="11"/>
  <c r="W27" i="11"/>
  <c r="W28" i="11"/>
  <c r="E416" i="4"/>
  <c r="D416" i="4"/>
  <c r="B416" i="4"/>
  <c r="C416" i="4"/>
  <c r="X29" i="11" l="1"/>
  <c r="X26" i="11"/>
  <c r="X28" i="11"/>
  <c r="X27" i="11"/>
  <c r="E417" i="4"/>
  <c r="B417" i="4"/>
  <c r="C417" i="4"/>
  <c r="D417" i="4"/>
  <c r="Y27" i="11" l="1"/>
  <c r="Y28" i="11"/>
  <c r="Y26" i="11"/>
  <c r="Y29" i="11"/>
  <c r="E418" i="4"/>
  <c r="B418" i="4"/>
  <c r="C418" i="4"/>
  <c r="D418" i="4"/>
  <c r="Z29" i="11" l="1"/>
  <c r="Z26" i="11"/>
  <c r="Z28" i="11"/>
  <c r="Z27" i="11"/>
  <c r="AH24" i="11" s="1"/>
  <c r="X14" i="11" s="1"/>
  <c r="X16" i="11" s="1"/>
  <c r="E419" i="4"/>
  <c r="C419" i="4"/>
  <c r="D419" i="4"/>
  <c r="B419" i="4"/>
  <c r="AA29" i="11" l="1"/>
  <c r="AN25" i="11"/>
  <c r="AH25" i="11" s="1"/>
  <c r="AA27" i="11"/>
  <c r="AA26" i="11"/>
  <c r="AA28" i="11"/>
  <c r="E420" i="4"/>
  <c r="D420" i="4"/>
  <c r="B420" i="4"/>
  <c r="C420" i="4"/>
  <c r="AB28" i="11" l="1"/>
  <c r="AB29" i="11"/>
  <c r="AB27" i="11"/>
  <c r="AB26" i="11"/>
  <c r="E421" i="4"/>
  <c r="B421" i="4"/>
  <c r="C421" i="4"/>
  <c r="D421" i="4"/>
  <c r="AC26" i="11" l="1"/>
  <c r="AC29" i="11"/>
  <c r="AC28" i="11"/>
  <c r="AC27" i="11"/>
  <c r="E422" i="4"/>
  <c r="B422" i="4"/>
  <c r="C422" i="4"/>
  <c r="D422" i="4"/>
  <c r="AD29" i="11" l="1"/>
  <c r="AD26" i="11"/>
  <c r="AD28" i="11"/>
  <c r="AD27" i="11"/>
  <c r="E423" i="4"/>
  <c r="C423" i="4"/>
  <c r="D423" i="4"/>
  <c r="B423" i="4"/>
  <c r="C32" i="11" l="1"/>
  <c r="C33" i="11"/>
  <c r="C35" i="11"/>
  <c r="C34" i="11"/>
  <c r="E424" i="4"/>
  <c r="D424" i="4"/>
  <c r="B424" i="4"/>
  <c r="C424" i="4"/>
  <c r="D33" i="11" l="1"/>
  <c r="D35" i="11"/>
  <c r="D32" i="11"/>
  <c r="D34" i="11"/>
  <c r="E425" i="4"/>
  <c r="B425" i="4"/>
  <c r="C425" i="4"/>
  <c r="D425" i="4"/>
  <c r="E35" i="11" l="1"/>
  <c r="E33" i="11"/>
  <c r="E32" i="11"/>
  <c r="E34" i="11"/>
  <c r="E426" i="4"/>
  <c r="B426" i="4"/>
  <c r="C426" i="4"/>
  <c r="D426" i="4"/>
  <c r="F33" i="11" l="1"/>
  <c r="F32" i="11"/>
  <c r="F35" i="11"/>
  <c r="F34" i="11"/>
  <c r="E427" i="4"/>
  <c r="C427" i="4"/>
  <c r="D427" i="4"/>
  <c r="B427" i="4"/>
  <c r="G35" i="11" l="1"/>
  <c r="G32" i="11"/>
  <c r="G34" i="11"/>
  <c r="G33" i="11"/>
  <c r="E428" i="4"/>
  <c r="D428" i="4"/>
  <c r="B428" i="4"/>
  <c r="C428" i="4"/>
  <c r="H32" i="11" l="1"/>
  <c r="H33" i="11"/>
  <c r="H35" i="11"/>
  <c r="H34" i="11"/>
  <c r="E429" i="4"/>
  <c r="B429" i="4"/>
  <c r="C429" i="4"/>
  <c r="D429" i="4"/>
  <c r="I32" i="11" l="1"/>
  <c r="I33" i="11"/>
  <c r="I34" i="11"/>
  <c r="I35" i="11"/>
  <c r="E430" i="4"/>
  <c r="B430" i="4"/>
  <c r="C430" i="4"/>
  <c r="D430" i="4"/>
  <c r="J33" i="11" l="1"/>
  <c r="J35" i="11"/>
  <c r="J32" i="11"/>
  <c r="J34" i="11"/>
  <c r="E431" i="4"/>
  <c r="C431" i="4"/>
  <c r="D431" i="4"/>
  <c r="B431" i="4"/>
  <c r="K35" i="11" l="1"/>
  <c r="K33" i="11"/>
  <c r="K34" i="11"/>
  <c r="K32" i="11"/>
  <c r="E432" i="4"/>
  <c r="D432" i="4"/>
  <c r="B432" i="4"/>
  <c r="C432" i="4"/>
  <c r="L32" i="11" l="1"/>
  <c r="L35" i="11"/>
  <c r="L33" i="11"/>
  <c r="L34" i="11"/>
  <c r="E433" i="4"/>
  <c r="B433" i="4"/>
  <c r="C433" i="4"/>
  <c r="D433" i="4"/>
  <c r="M33" i="11" l="1"/>
  <c r="M34" i="11"/>
  <c r="M35" i="11"/>
  <c r="M32" i="11"/>
  <c r="E434" i="4"/>
  <c r="B434" i="4"/>
  <c r="C434" i="4"/>
  <c r="D434" i="4"/>
  <c r="N33" i="11" l="1"/>
  <c r="N34" i="11"/>
  <c r="N35" i="11"/>
  <c r="N32" i="11"/>
  <c r="E435" i="4"/>
  <c r="C435" i="4"/>
  <c r="D435" i="4"/>
  <c r="B435" i="4"/>
  <c r="O35" i="11" l="1"/>
  <c r="O32" i="11"/>
  <c r="O34" i="11"/>
  <c r="O33" i="11"/>
  <c r="E436" i="4"/>
  <c r="D436" i="4"/>
  <c r="B436" i="4"/>
  <c r="C436" i="4"/>
  <c r="P33" i="11" l="1"/>
  <c r="P34" i="11"/>
  <c r="P35" i="11"/>
  <c r="P32" i="11"/>
  <c r="E437" i="4"/>
  <c r="B437" i="4"/>
  <c r="C437" i="4"/>
  <c r="D437" i="4"/>
  <c r="Q34" i="11" l="1"/>
  <c r="Q35" i="11"/>
  <c r="Q32" i="11"/>
  <c r="Q33" i="11"/>
  <c r="E438" i="4"/>
  <c r="B438" i="4"/>
  <c r="C438" i="4"/>
  <c r="D438" i="4"/>
  <c r="R32" i="11" l="1"/>
  <c r="R33" i="11"/>
  <c r="R34" i="11"/>
  <c r="R35" i="11"/>
  <c r="E439" i="4"/>
  <c r="C439" i="4"/>
  <c r="D439" i="4"/>
  <c r="B439" i="4"/>
  <c r="S32" i="11" l="1"/>
  <c r="S35" i="11"/>
  <c r="S34" i="11"/>
  <c r="S33" i="11"/>
  <c r="E440" i="4"/>
  <c r="D440" i="4"/>
  <c r="B440" i="4"/>
  <c r="C440" i="4"/>
  <c r="T34" i="11" l="1"/>
  <c r="T35" i="11"/>
  <c r="T32" i="11"/>
  <c r="T33" i="11"/>
  <c r="E441" i="4"/>
  <c r="B441" i="4"/>
  <c r="C441" i="4"/>
  <c r="D441" i="4"/>
  <c r="U33" i="11" l="1"/>
  <c r="U34" i="11"/>
  <c r="U32" i="11"/>
  <c r="U35" i="11"/>
  <c r="E442" i="4"/>
  <c r="B442" i="4"/>
  <c r="C442" i="4"/>
  <c r="D442" i="4"/>
  <c r="V34" i="11" l="1"/>
  <c r="V35" i="11"/>
  <c r="V33" i="11"/>
  <c r="V32" i="11"/>
  <c r="E443" i="4"/>
  <c r="C443" i="4"/>
  <c r="D443" i="4"/>
  <c r="B443" i="4"/>
  <c r="W33" i="11" l="1"/>
  <c r="W32" i="11"/>
  <c r="W35" i="11"/>
  <c r="W34" i="11"/>
  <c r="E444" i="4"/>
  <c r="D444" i="4"/>
  <c r="B444" i="4"/>
  <c r="C444" i="4"/>
  <c r="X33" i="11" l="1"/>
  <c r="X34" i="11"/>
  <c r="X35" i="11"/>
  <c r="X32" i="11"/>
  <c r="E445" i="4"/>
  <c r="B445" i="4"/>
  <c r="C445" i="4"/>
  <c r="D445" i="4"/>
  <c r="Y34" i="11" l="1"/>
  <c r="Y32" i="11"/>
  <c r="Y35" i="11"/>
  <c r="Y33" i="11"/>
  <c r="E446" i="4"/>
  <c r="B446" i="4"/>
  <c r="C446" i="4"/>
  <c r="D446" i="4"/>
  <c r="Z34" i="11" l="1"/>
  <c r="Z32" i="11"/>
  <c r="Z35" i="11"/>
  <c r="Z33" i="11"/>
  <c r="E447" i="4"/>
  <c r="C447" i="4"/>
  <c r="D447" i="4"/>
  <c r="B447" i="4"/>
  <c r="AA34" i="11" l="1"/>
  <c r="AA32" i="11"/>
  <c r="AA35" i="11"/>
  <c r="AA33" i="11"/>
  <c r="E448" i="4"/>
  <c r="D448" i="4"/>
  <c r="B448" i="4"/>
  <c r="C448" i="4"/>
  <c r="AB34" i="11" l="1"/>
  <c r="AB33" i="11"/>
  <c r="AB35" i="11"/>
  <c r="AB32" i="11"/>
  <c r="E449" i="4"/>
  <c r="B449" i="4"/>
  <c r="C449" i="4"/>
  <c r="D449" i="4"/>
  <c r="AC32" i="11" l="1"/>
  <c r="AC35" i="11"/>
  <c r="AC34" i="11"/>
  <c r="AC33" i="11"/>
  <c r="E450" i="4"/>
  <c r="B450" i="4"/>
  <c r="C450" i="4"/>
  <c r="D450" i="4"/>
  <c r="AD34" i="11" l="1"/>
  <c r="AD35" i="11"/>
  <c r="AD33" i="11"/>
  <c r="AD32" i="11"/>
  <c r="E451" i="4"/>
  <c r="C451" i="4"/>
  <c r="D451" i="4"/>
  <c r="B451" i="4"/>
  <c r="C39" i="11" l="1"/>
  <c r="C40" i="11"/>
  <c r="C41" i="11"/>
  <c r="C38" i="11"/>
  <c r="E452" i="4"/>
  <c r="D452" i="4"/>
  <c r="B452" i="4"/>
  <c r="C452" i="4"/>
  <c r="D38" i="11" l="1"/>
  <c r="D39" i="11"/>
  <c r="D41" i="11"/>
  <c r="D40" i="11"/>
  <c r="E453" i="4"/>
  <c r="B453" i="4"/>
  <c r="C453" i="4"/>
  <c r="D453" i="4"/>
  <c r="E39" i="11" l="1"/>
  <c r="E38" i="11"/>
  <c r="E41" i="11"/>
  <c r="E40" i="11"/>
  <c r="E454" i="4"/>
  <c r="B454" i="4"/>
  <c r="C454" i="4"/>
  <c r="D454" i="4"/>
  <c r="F40" i="11" l="1"/>
  <c r="F41" i="11"/>
  <c r="F38" i="11"/>
  <c r="F39" i="11"/>
  <c r="E455" i="4"/>
  <c r="C455" i="4"/>
  <c r="D455" i="4"/>
  <c r="B455" i="4"/>
  <c r="G41" i="11" l="1"/>
  <c r="G38" i="11"/>
  <c r="G40" i="11"/>
  <c r="G39" i="11"/>
  <c r="E456" i="4"/>
  <c r="D456" i="4"/>
  <c r="B456" i="4"/>
  <c r="C456" i="4"/>
  <c r="H41" i="11" l="1"/>
  <c r="H39" i="11"/>
  <c r="H38" i="11"/>
  <c r="H40" i="11"/>
  <c r="E457" i="4"/>
  <c r="B457" i="4"/>
  <c r="C457" i="4"/>
  <c r="D457" i="4"/>
  <c r="I38" i="11" l="1"/>
  <c r="I39" i="11"/>
  <c r="I41" i="11"/>
  <c r="I40" i="11"/>
  <c r="E458" i="4"/>
  <c r="B458" i="4"/>
  <c r="C458" i="4"/>
  <c r="D458" i="4"/>
  <c r="J41" i="11" l="1"/>
  <c r="J39" i="11"/>
  <c r="J40" i="11"/>
  <c r="J38" i="11"/>
  <c r="E459" i="4"/>
  <c r="C459" i="4"/>
  <c r="D459" i="4"/>
  <c r="B459" i="4"/>
  <c r="K40" i="11" l="1"/>
  <c r="K38" i="11"/>
  <c r="K39" i="11"/>
  <c r="K41" i="11"/>
  <c r="E460" i="4"/>
  <c r="D460" i="4"/>
  <c r="B460" i="4"/>
  <c r="C460" i="4"/>
  <c r="L38" i="11" l="1"/>
  <c r="L40" i="11"/>
  <c r="L41" i="11"/>
  <c r="L39" i="11"/>
  <c r="E461" i="4"/>
  <c r="B461" i="4"/>
  <c r="C461" i="4"/>
  <c r="D461" i="4"/>
  <c r="M41" i="11" l="1"/>
  <c r="M38" i="11"/>
  <c r="M40" i="11"/>
  <c r="M39" i="11"/>
  <c r="E462" i="4"/>
  <c r="B462" i="4"/>
  <c r="C462" i="4"/>
  <c r="D462" i="4"/>
  <c r="N39" i="11" l="1"/>
  <c r="N41" i="11"/>
  <c r="N40" i="11"/>
  <c r="N38" i="11"/>
  <c r="E463" i="4"/>
  <c r="C463" i="4"/>
  <c r="D463" i="4"/>
  <c r="B463" i="4"/>
  <c r="O38" i="11" l="1"/>
  <c r="O39" i="11"/>
  <c r="O40" i="11"/>
  <c r="O41" i="11"/>
  <c r="E464" i="4"/>
  <c r="D464" i="4"/>
  <c r="B464" i="4"/>
  <c r="C464" i="4"/>
  <c r="P39" i="11" l="1"/>
  <c r="P40" i="11"/>
  <c r="P41" i="11"/>
  <c r="P38" i="11"/>
  <c r="E465" i="4"/>
  <c r="B465" i="4"/>
  <c r="C465" i="4"/>
  <c r="D465" i="4"/>
  <c r="Q39" i="11" l="1"/>
  <c r="Q41" i="11"/>
  <c r="Q40" i="11"/>
  <c r="Q38" i="11"/>
  <c r="E466" i="4"/>
  <c r="B466" i="4"/>
  <c r="C466" i="4"/>
  <c r="D466" i="4"/>
  <c r="R39" i="11" l="1"/>
  <c r="R41" i="11"/>
  <c r="R40" i="11"/>
  <c r="R38" i="11"/>
  <c r="E467" i="4"/>
  <c r="C467" i="4"/>
  <c r="D467" i="4"/>
  <c r="B467" i="4"/>
  <c r="S41" i="11" l="1"/>
  <c r="S38" i="11"/>
  <c r="S40" i="11"/>
  <c r="S39" i="11"/>
  <c r="E468" i="4"/>
  <c r="D468" i="4"/>
  <c r="B468" i="4"/>
  <c r="C468" i="4"/>
  <c r="T39" i="11" l="1"/>
  <c r="T41" i="11"/>
  <c r="T38" i="11"/>
  <c r="T40" i="11"/>
  <c r="E469" i="4"/>
  <c r="B469" i="4"/>
  <c r="C469" i="4"/>
  <c r="D469" i="4"/>
  <c r="U39" i="11" l="1"/>
  <c r="U41" i="11"/>
  <c r="U38" i="11"/>
  <c r="U40" i="11"/>
  <c r="E470" i="4"/>
  <c r="B470" i="4"/>
  <c r="C470" i="4"/>
  <c r="D470" i="4"/>
  <c r="V41" i="11" l="1"/>
  <c r="V38" i="11"/>
  <c r="V39" i="11"/>
  <c r="V40" i="11"/>
  <c r="E471" i="4"/>
  <c r="C471" i="4"/>
  <c r="D471" i="4"/>
  <c r="B471" i="4"/>
  <c r="W39" i="11" l="1"/>
  <c r="W38" i="11"/>
  <c r="W41" i="11"/>
  <c r="W40" i="11"/>
  <c r="E472" i="4"/>
  <c r="D472" i="4"/>
  <c r="B472" i="4"/>
  <c r="C472" i="4"/>
  <c r="X39" i="11" l="1"/>
  <c r="X38" i="11"/>
  <c r="X41" i="11"/>
  <c r="X40" i="11"/>
  <c r="E473" i="4"/>
  <c r="B473" i="4"/>
  <c r="C473" i="4"/>
  <c r="D473" i="4"/>
  <c r="Y38" i="11" l="1"/>
  <c r="Y41" i="11"/>
  <c r="Y40" i="11"/>
  <c r="Y39" i="11"/>
  <c r="E474" i="4"/>
  <c r="B474" i="4"/>
  <c r="C474" i="4"/>
  <c r="D474" i="4"/>
  <c r="Z41" i="11" l="1"/>
  <c r="Z39" i="11"/>
  <c r="AH36" i="11" s="1"/>
  <c r="Z40" i="11"/>
  <c r="Z38" i="11"/>
  <c r="E475" i="4"/>
  <c r="C475" i="4"/>
  <c r="D475" i="4"/>
  <c r="B475" i="4"/>
  <c r="AA38" i="11" l="1"/>
  <c r="AA39" i="11"/>
  <c r="AA41" i="11"/>
  <c r="AA40" i="11"/>
  <c r="AN37" i="11"/>
  <c r="AH37" i="11" s="1"/>
  <c r="E476" i="4"/>
  <c r="D476" i="4"/>
  <c r="B476" i="4"/>
  <c r="C476" i="4"/>
  <c r="AB40" i="11" l="1"/>
  <c r="AB41" i="11"/>
  <c r="AB39" i="11"/>
  <c r="AB38" i="11"/>
  <c r="E477" i="4"/>
  <c r="B477" i="4"/>
  <c r="C477" i="4"/>
  <c r="D477" i="4"/>
  <c r="AC40" i="11" l="1"/>
  <c r="AC41" i="11"/>
  <c r="AC39" i="11"/>
  <c r="AC38" i="11"/>
  <c r="E478" i="4"/>
  <c r="B478" i="4"/>
  <c r="C478" i="4"/>
  <c r="D478" i="4"/>
  <c r="AD40" i="11" l="1"/>
  <c r="AD38" i="11"/>
  <c r="AD39" i="11"/>
  <c r="AD41" i="11"/>
  <c r="E479" i="4"/>
  <c r="C479" i="4"/>
  <c r="D479" i="4"/>
  <c r="B479" i="4"/>
  <c r="C46" i="11" l="1"/>
  <c r="C47" i="11"/>
  <c r="C44" i="11"/>
  <c r="C45" i="11"/>
  <c r="E480" i="4"/>
  <c r="D480" i="4"/>
  <c r="B480" i="4"/>
  <c r="C480" i="4"/>
  <c r="D44" i="11" l="1"/>
  <c r="D45" i="11"/>
  <c r="D47" i="11"/>
  <c r="D46" i="11"/>
  <c r="E481" i="4"/>
  <c r="B481" i="4"/>
  <c r="C481" i="4"/>
  <c r="D481" i="4"/>
  <c r="E47" i="11" l="1"/>
  <c r="E45" i="11"/>
  <c r="E44" i="11"/>
  <c r="E46" i="11"/>
  <c r="E482" i="4"/>
  <c r="B482" i="4"/>
  <c r="C482" i="4"/>
  <c r="D482" i="4"/>
  <c r="F45" i="11" l="1"/>
  <c r="F44" i="11"/>
  <c r="F46" i="11"/>
  <c r="F47" i="11"/>
  <c r="E483" i="4"/>
  <c r="C483" i="4"/>
  <c r="D483" i="4"/>
  <c r="B483" i="4"/>
  <c r="G45" i="11" l="1"/>
  <c r="G47" i="11"/>
  <c r="G46" i="11"/>
  <c r="G44" i="11"/>
  <c r="E484" i="4"/>
  <c r="D484" i="4"/>
  <c r="B484" i="4"/>
  <c r="C484" i="4"/>
  <c r="H46" i="11" l="1"/>
  <c r="H45" i="11"/>
  <c r="H47" i="11"/>
  <c r="H44" i="11"/>
  <c r="E485" i="4"/>
  <c r="B485" i="4"/>
  <c r="C485" i="4"/>
  <c r="D485" i="4"/>
  <c r="I46" i="11" l="1"/>
  <c r="I45" i="11"/>
  <c r="I47" i="11"/>
  <c r="I44" i="11"/>
  <c r="E486" i="4"/>
  <c r="B486" i="4"/>
  <c r="C486" i="4"/>
  <c r="D486" i="4"/>
  <c r="J45" i="11" l="1"/>
  <c r="J46" i="11"/>
  <c r="J44" i="11"/>
  <c r="J47" i="11"/>
  <c r="E487" i="4"/>
  <c r="C487" i="4"/>
  <c r="D487" i="4"/>
  <c r="B487" i="4"/>
  <c r="K47" i="11" l="1"/>
  <c r="K44" i="11"/>
  <c r="K45" i="11"/>
  <c r="K46" i="11"/>
  <c r="E488" i="4"/>
  <c r="D488" i="4"/>
  <c r="B488" i="4"/>
  <c r="C488" i="4"/>
  <c r="L44" i="11" l="1"/>
  <c r="L47" i="11"/>
  <c r="L46" i="11"/>
  <c r="L45" i="11"/>
  <c r="E489" i="4"/>
  <c r="B489" i="4"/>
  <c r="C489" i="4"/>
  <c r="D489" i="4"/>
  <c r="M46" i="11" l="1"/>
  <c r="M44" i="11"/>
  <c r="M45" i="11"/>
  <c r="M47" i="11"/>
  <c r="E490" i="4"/>
  <c r="B490" i="4"/>
  <c r="C490" i="4"/>
  <c r="D490" i="4"/>
  <c r="N47" i="11" l="1"/>
  <c r="N46" i="11"/>
  <c r="N44" i="11"/>
  <c r="N45" i="11"/>
  <c r="E491" i="4"/>
  <c r="C491" i="4"/>
  <c r="D491" i="4"/>
  <c r="B491" i="4"/>
  <c r="O47" i="11" l="1"/>
  <c r="O46" i="11"/>
  <c r="O44" i="11"/>
  <c r="O45" i="11"/>
  <c r="E492" i="4"/>
  <c r="D492" i="4"/>
  <c r="B492" i="4"/>
  <c r="C492" i="4"/>
  <c r="P46" i="11" l="1"/>
  <c r="P45" i="11"/>
  <c r="P47" i="11"/>
  <c r="P44" i="11"/>
  <c r="E493" i="4"/>
  <c r="B493" i="4"/>
  <c r="C493" i="4"/>
  <c r="D493" i="4"/>
  <c r="Q46" i="11" l="1"/>
  <c r="Q44" i="11"/>
  <c r="Q45" i="11"/>
  <c r="Q47" i="11"/>
  <c r="E494" i="4"/>
  <c r="B494" i="4"/>
  <c r="C494" i="4"/>
  <c r="D494" i="4"/>
  <c r="R45" i="11" l="1"/>
  <c r="R46" i="11"/>
  <c r="R44" i="11"/>
  <c r="R47" i="11"/>
  <c r="E495" i="4"/>
  <c r="C495" i="4"/>
  <c r="D495" i="4"/>
  <c r="B495" i="4"/>
  <c r="S44" i="11" l="1"/>
  <c r="S47" i="11"/>
  <c r="S45" i="11"/>
  <c r="S46" i="11"/>
  <c r="E496" i="4"/>
  <c r="D496" i="4"/>
  <c r="B496" i="4"/>
  <c r="C496" i="4"/>
  <c r="T46" i="11" l="1"/>
  <c r="T45" i="11"/>
  <c r="T47" i="11"/>
  <c r="T44" i="11"/>
  <c r="E497" i="4"/>
  <c r="B497" i="4"/>
  <c r="C497" i="4"/>
  <c r="D497" i="4"/>
  <c r="U45" i="11" l="1"/>
  <c r="U47" i="11"/>
  <c r="U46" i="11"/>
  <c r="U44" i="11"/>
  <c r="E498" i="4"/>
  <c r="B498" i="4"/>
  <c r="C498" i="4"/>
  <c r="D498" i="4"/>
  <c r="V46" i="11" l="1"/>
  <c r="V47" i="11"/>
  <c r="V45" i="11"/>
  <c r="V44" i="11"/>
  <c r="E499" i="4"/>
  <c r="C499" i="4"/>
  <c r="D499" i="4"/>
  <c r="B499" i="4"/>
  <c r="W47" i="11" l="1"/>
  <c r="W45" i="11"/>
  <c r="W46" i="11"/>
  <c r="W44" i="11"/>
  <c r="E500" i="4"/>
  <c r="D500" i="4"/>
  <c r="B500" i="4"/>
  <c r="C500" i="4"/>
  <c r="X45" i="11" l="1"/>
  <c r="X46" i="11"/>
  <c r="X47" i="11"/>
  <c r="X44" i="11"/>
  <c r="E501" i="4"/>
  <c r="B501" i="4"/>
  <c r="C501" i="4"/>
  <c r="D501" i="4"/>
  <c r="Y45" i="11" l="1"/>
  <c r="Y44" i="11"/>
  <c r="Y47" i="11"/>
  <c r="Y46" i="11"/>
  <c r="E502" i="4"/>
  <c r="B502" i="4"/>
  <c r="C502" i="4"/>
  <c r="D502" i="4"/>
  <c r="Z47" i="11" l="1"/>
  <c r="Z46" i="11"/>
  <c r="Z45" i="11"/>
  <c r="Z44" i="11"/>
  <c r="E503" i="4"/>
  <c r="C503" i="4"/>
  <c r="D503" i="4"/>
  <c r="B503" i="4"/>
  <c r="AA45" i="11" l="1"/>
  <c r="AA46" i="11"/>
  <c r="AA47" i="11"/>
  <c r="AA44" i="11"/>
  <c r="E504" i="4"/>
  <c r="D504" i="4"/>
  <c r="B504" i="4"/>
  <c r="C504" i="4"/>
  <c r="AB44" i="11" l="1"/>
  <c r="AB46" i="11"/>
  <c r="AB45" i="11"/>
  <c r="AH42" i="11" s="1"/>
  <c r="AB47" i="11"/>
  <c r="E505" i="4"/>
  <c r="B505" i="4"/>
  <c r="C505" i="4"/>
  <c r="D505" i="4"/>
  <c r="AC46" i="11" l="1"/>
  <c r="AC44" i="11"/>
  <c r="AC47" i="11"/>
  <c r="AN43" i="11"/>
  <c r="AH43" i="11" s="1"/>
  <c r="AC45" i="11"/>
  <c r="E506" i="4"/>
  <c r="B506" i="4"/>
  <c r="C506" i="4"/>
  <c r="D506" i="4"/>
  <c r="AD47" i="11" l="1"/>
  <c r="AD44" i="11"/>
  <c r="AD46" i="11"/>
  <c r="AD45" i="11"/>
  <c r="E507" i="4"/>
  <c r="C507" i="4"/>
  <c r="D507" i="4"/>
  <c r="B507" i="4"/>
  <c r="C51" i="11" l="1"/>
  <c r="C53" i="11"/>
  <c r="C52" i="11"/>
  <c r="C50" i="11"/>
  <c r="E508" i="4"/>
  <c r="D508" i="4"/>
  <c r="B508" i="4"/>
  <c r="C508" i="4"/>
  <c r="D51" i="11" l="1"/>
  <c r="D50" i="11"/>
  <c r="D53" i="11"/>
  <c r="D52" i="11"/>
  <c r="E509" i="4"/>
  <c r="B509" i="4"/>
  <c r="C509" i="4"/>
  <c r="D509" i="4"/>
  <c r="E53" i="11" l="1"/>
  <c r="E50" i="11"/>
  <c r="E51" i="11"/>
  <c r="E52" i="11"/>
  <c r="E510" i="4"/>
  <c r="B510" i="4"/>
  <c r="C510" i="4"/>
  <c r="D510" i="4"/>
  <c r="F52" i="11" l="1"/>
  <c r="F50" i="11"/>
  <c r="F53" i="11"/>
  <c r="F51" i="11"/>
  <c r="E511" i="4"/>
  <c r="C511" i="4"/>
  <c r="D511" i="4"/>
  <c r="B511" i="4"/>
  <c r="G52" i="11" l="1"/>
  <c r="G50" i="11"/>
  <c r="G51" i="11"/>
  <c r="G53" i="11"/>
  <c r="E512" i="4"/>
  <c r="D512" i="4"/>
  <c r="B512" i="4"/>
  <c r="C512" i="4"/>
  <c r="H51" i="11" l="1"/>
  <c r="H53" i="11"/>
  <c r="H52" i="11"/>
  <c r="H50" i="11"/>
  <c r="E513" i="4"/>
  <c r="B513" i="4"/>
  <c r="C513" i="4"/>
  <c r="D513" i="4"/>
  <c r="I51" i="11" l="1"/>
  <c r="I53" i="11"/>
  <c r="I52" i="11"/>
  <c r="I50" i="11"/>
  <c r="E514" i="4"/>
  <c r="B514" i="4"/>
  <c r="C514" i="4"/>
  <c r="D514" i="4"/>
  <c r="J51" i="11" l="1"/>
  <c r="J52" i="11"/>
  <c r="J50" i="11"/>
  <c r="J53" i="11"/>
  <c r="E515" i="4"/>
  <c r="C515" i="4"/>
  <c r="D515" i="4"/>
  <c r="B515" i="4"/>
  <c r="K50" i="11" l="1"/>
  <c r="K52" i="11"/>
  <c r="K51" i="11"/>
  <c r="K53" i="11"/>
  <c r="E516" i="4"/>
  <c r="D516" i="4"/>
  <c r="B516" i="4"/>
  <c r="C516" i="4"/>
  <c r="L51" i="11" l="1"/>
  <c r="L52" i="11"/>
  <c r="L50" i="11"/>
  <c r="L53" i="11"/>
  <c r="E517" i="4"/>
  <c r="B517" i="4"/>
  <c r="C517" i="4"/>
  <c r="D517" i="4"/>
  <c r="M50" i="11" l="1"/>
  <c r="M51" i="11"/>
  <c r="M52" i="11"/>
  <c r="M53" i="11"/>
  <c r="E518" i="4"/>
  <c r="B518" i="4"/>
  <c r="C518" i="4"/>
  <c r="D518" i="4"/>
  <c r="N51" i="11" l="1"/>
  <c r="N53" i="11"/>
  <c r="N52" i="11"/>
  <c r="N50" i="11"/>
  <c r="E519" i="4"/>
  <c r="C519" i="4"/>
  <c r="D519" i="4"/>
  <c r="B519" i="4"/>
  <c r="O51" i="11" l="1"/>
  <c r="O52" i="11"/>
  <c r="O50" i="11"/>
  <c r="O53" i="11"/>
  <c r="E520" i="4"/>
  <c r="D520" i="4"/>
  <c r="B520" i="4"/>
  <c r="C520" i="4"/>
  <c r="P51" i="11" l="1"/>
  <c r="P53" i="11"/>
  <c r="P52" i="11"/>
  <c r="P50" i="11"/>
  <c r="E521" i="4"/>
  <c r="B521" i="4"/>
  <c r="C521" i="4"/>
  <c r="D521" i="4"/>
  <c r="Q50" i="11" l="1"/>
  <c r="Q52" i="11"/>
  <c r="Q53" i="11"/>
  <c r="Q51" i="11"/>
  <c r="E522" i="4"/>
  <c r="B522" i="4"/>
  <c r="C522" i="4"/>
  <c r="D522" i="4"/>
  <c r="R52" i="11" l="1"/>
  <c r="R50" i="11"/>
  <c r="R53" i="11"/>
  <c r="R51" i="11"/>
  <c r="E523" i="4"/>
  <c r="C523" i="4"/>
  <c r="D523" i="4"/>
  <c r="B523" i="4"/>
  <c r="S53" i="11" l="1"/>
  <c r="S52" i="11"/>
  <c r="S50" i="11"/>
  <c r="S51" i="11"/>
  <c r="E524" i="4"/>
  <c r="D524" i="4"/>
  <c r="B524" i="4"/>
  <c r="C524" i="4"/>
  <c r="T51" i="11" l="1"/>
  <c r="T52" i="11"/>
  <c r="T53" i="11"/>
  <c r="T50" i="11"/>
  <c r="E525" i="4"/>
  <c r="B525" i="4"/>
  <c r="C525" i="4"/>
  <c r="D525" i="4"/>
  <c r="U52" i="11" l="1"/>
  <c r="U53" i="11"/>
  <c r="U50" i="11"/>
  <c r="U51" i="11"/>
  <c r="E526" i="4"/>
  <c r="B526" i="4"/>
  <c r="C526" i="4"/>
  <c r="D526" i="4"/>
  <c r="V53" i="11" l="1"/>
  <c r="V51" i="11"/>
  <c r="V52" i="11"/>
  <c r="V50" i="11"/>
  <c r="E527" i="4"/>
  <c r="C527" i="4"/>
  <c r="D527" i="4"/>
  <c r="B527" i="4"/>
  <c r="W50" i="11" l="1"/>
  <c r="W51" i="11"/>
  <c r="W53" i="11"/>
  <c r="W52" i="11"/>
  <c r="E528" i="4"/>
  <c r="D528" i="4"/>
  <c r="B528" i="4"/>
  <c r="C528" i="4"/>
  <c r="X51" i="11" l="1"/>
  <c r="X53" i="11"/>
  <c r="X52" i="11"/>
  <c r="X50" i="11"/>
  <c r="E529" i="4"/>
  <c r="B529" i="4"/>
  <c r="C529" i="4"/>
  <c r="D529" i="4"/>
  <c r="Y52" i="11" l="1"/>
  <c r="Y53" i="11"/>
  <c r="Y50" i="11"/>
  <c r="Y51" i="11"/>
  <c r="E530" i="4"/>
  <c r="B530" i="4"/>
  <c r="C530" i="4"/>
  <c r="D530" i="4"/>
  <c r="Z50" i="11" l="1"/>
  <c r="Z52" i="11"/>
  <c r="Z53" i="11"/>
  <c r="Z51" i="11"/>
  <c r="E531" i="4"/>
  <c r="C531" i="4"/>
  <c r="D531" i="4"/>
  <c r="B531" i="4"/>
  <c r="AA52" i="11" l="1"/>
  <c r="AA50" i="11"/>
  <c r="AA51" i="11"/>
  <c r="AA53" i="11"/>
  <c r="E532" i="4"/>
  <c r="D532" i="4"/>
  <c r="B532" i="4"/>
  <c r="C532" i="4"/>
  <c r="AB51" i="11" l="1"/>
  <c r="AB53" i="11"/>
  <c r="AB50" i="11"/>
  <c r="AB52" i="11"/>
  <c r="E533" i="4"/>
  <c r="B533" i="4"/>
  <c r="C533" i="4"/>
  <c r="D533" i="4"/>
  <c r="AC51" i="11" l="1"/>
  <c r="AC53" i="11"/>
  <c r="AC52" i="11"/>
  <c r="AC50" i="11"/>
  <c r="E534" i="4"/>
  <c r="B534" i="4"/>
  <c r="C534" i="4"/>
  <c r="D534" i="4"/>
  <c r="AD52" i="11" l="1"/>
  <c r="AD51" i="11"/>
  <c r="AD50" i="11"/>
  <c r="AD53" i="11"/>
  <c r="E535" i="4"/>
  <c r="C535" i="4"/>
  <c r="D535" i="4"/>
  <c r="B535" i="4"/>
  <c r="C58" i="11" l="1"/>
  <c r="C57" i="11"/>
  <c r="C56" i="11"/>
  <c r="C59" i="11"/>
  <c r="E536" i="4"/>
  <c r="D536" i="4"/>
  <c r="B536" i="4"/>
  <c r="C536" i="4"/>
  <c r="D56" i="11" l="1"/>
  <c r="D57" i="11"/>
  <c r="D58" i="11"/>
  <c r="D59" i="11"/>
  <c r="E537" i="4"/>
  <c r="B537" i="4"/>
  <c r="C537" i="4"/>
  <c r="D537" i="4"/>
  <c r="E57" i="11" l="1"/>
  <c r="E59" i="11"/>
  <c r="E58" i="11"/>
  <c r="E56" i="11"/>
  <c r="E538" i="4"/>
  <c r="B538" i="4"/>
  <c r="C538" i="4"/>
  <c r="D538" i="4"/>
  <c r="F59" i="11" l="1"/>
  <c r="F58" i="11"/>
  <c r="F56" i="11"/>
  <c r="F57" i="11"/>
  <c r="E539" i="4"/>
  <c r="C539" i="4"/>
  <c r="D539" i="4"/>
  <c r="B539" i="4"/>
  <c r="G58" i="11" l="1"/>
  <c r="G57" i="11"/>
  <c r="G56" i="11"/>
  <c r="G59" i="11"/>
  <c r="E540" i="4"/>
  <c r="D540" i="4"/>
  <c r="B540" i="4"/>
  <c r="C540" i="4"/>
  <c r="H56" i="11" l="1"/>
  <c r="H57" i="11"/>
  <c r="H58" i="11"/>
  <c r="H59" i="11"/>
  <c r="E541" i="4"/>
  <c r="B541" i="4"/>
  <c r="C541" i="4"/>
  <c r="D541" i="4"/>
  <c r="I58" i="11" l="1"/>
  <c r="I56" i="11"/>
  <c r="I57" i="11"/>
  <c r="I59" i="11"/>
  <c r="E542" i="4"/>
  <c r="B542" i="4"/>
  <c r="C542" i="4"/>
  <c r="D542" i="4"/>
  <c r="J56" i="11" l="1"/>
  <c r="J58" i="11"/>
  <c r="J57" i="11"/>
  <c r="J59" i="11"/>
  <c r="E543" i="4"/>
  <c r="C543" i="4"/>
  <c r="D543" i="4"/>
  <c r="B543" i="4"/>
  <c r="K56" i="11" l="1"/>
  <c r="K57" i="11"/>
  <c r="K59" i="11"/>
  <c r="K58" i="11"/>
  <c r="E544" i="4"/>
  <c r="D544" i="4"/>
  <c r="B544" i="4"/>
  <c r="C544" i="4"/>
  <c r="L59" i="11" l="1"/>
  <c r="L57" i="11"/>
  <c r="L56" i="11"/>
  <c r="L58" i="11"/>
  <c r="E545" i="4"/>
  <c r="B545" i="4"/>
  <c r="C545" i="4"/>
  <c r="D545" i="4"/>
  <c r="M56" i="11" l="1"/>
  <c r="M58" i="11"/>
  <c r="M59" i="11"/>
  <c r="M57" i="11"/>
  <c r="E546" i="4"/>
  <c r="B546" i="4"/>
  <c r="C546" i="4"/>
  <c r="D546" i="4"/>
  <c r="N58" i="11" l="1"/>
  <c r="N59" i="11"/>
  <c r="N56" i="11"/>
  <c r="N57" i="11"/>
  <c r="E547" i="4"/>
  <c r="C547" i="4"/>
  <c r="D547" i="4"/>
  <c r="B547" i="4"/>
  <c r="O58" i="11" l="1"/>
  <c r="O59" i="11"/>
  <c r="O56" i="11"/>
  <c r="O57" i="11"/>
  <c r="E548" i="4"/>
  <c r="D548" i="4"/>
  <c r="B548" i="4"/>
  <c r="C548" i="4"/>
  <c r="P56" i="11" l="1"/>
  <c r="P57" i="11"/>
  <c r="P59" i="11"/>
  <c r="P58" i="11"/>
  <c r="E549" i="4"/>
  <c r="B549" i="4"/>
  <c r="C549" i="4"/>
  <c r="D549" i="4"/>
  <c r="Q56" i="11" l="1"/>
  <c r="Q59" i="11"/>
  <c r="Q58" i="11"/>
  <c r="Q57" i="11"/>
  <c r="E550" i="4"/>
  <c r="B550" i="4"/>
  <c r="C550" i="4"/>
  <c r="D550" i="4"/>
  <c r="R56" i="11" l="1"/>
  <c r="R58" i="11"/>
  <c r="R57" i="11"/>
  <c r="R59" i="11"/>
  <c r="E551" i="4"/>
  <c r="C551" i="4"/>
  <c r="D551" i="4"/>
  <c r="B551" i="4"/>
  <c r="S56" i="11" l="1"/>
  <c r="S59" i="11"/>
  <c r="S58" i="11"/>
  <c r="S57" i="11"/>
  <c r="E552" i="4"/>
  <c r="D552" i="4"/>
  <c r="B552" i="4"/>
  <c r="C552" i="4"/>
  <c r="T58" i="11" l="1"/>
  <c r="T59" i="11"/>
  <c r="T57" i="11"/>
  <c r="T56" i="11"/>
  <c r="E553" i="4"/>
  <c r="B553" i="4"/>
  <c r="C553" i="4"/>
  <c r="D553" i="4"/>
  <c r="U57" i="11" l="1"/>
  <c r="U59" i="11"/>
  <c r="U58" i="11"/>
  <c r="U56" i="11"/>
  <c r="E554" i="4"/>
  <c r="B554" i="4"/>
  <c r="C554" i="4"/>
  <c r="D554" i="4"/>
  <c r="V58" i="11" l="1"/>
  <c r="V56" i="11"/>
  <c r="V57" i="11"/>
  <c r="V59" i="11"/>
  <c r="E555" i="4"/>
  <c r="C555" i="4"/>
  <c r="D555" i="4"/>
  <c r="B555" i="4"/>
  <c r="W59" i="11" l="1"/>
  <c r="W56" i="11"/>
  <c r="W57" i="11"/>
  <c r="W58" i="11"/>
  <c r="E556" i="4"/>
  <c r="D556" i="4"/>
  <c r="B556" i="4"/>
  <c r="C556" i="4"/>
  <c r="X57" i="11" l="1"/>
  <c r="X56" i="11"/>
  <c r="X59" i="11"/>
  <c r="X58" i="11"/>
  <c r="E557" i="4"/>
  <c r="B557" i="4"/>
  <c r="C557" i="4"/>
  <c r="D557" i="4"/>
  <c r="Y59" i="11" l="1"/>
  <c r="Y58" i="11"/>
  <c r="Y56" i="11"/>
  <c r="Y57" i="11"/>
  <c r="E558" i="4"/>
  <c r="B558" i="4"/>
  <c r="C558" i="4"/>
  <c r="D558" i="4"/>
  <c r="Z57" i="11" l="1"/>
  <c r="Z58" i="11"/>
  <c r="Z56" i="11"/>
  <c r="Z59" i="11"/>
  <c r="E559" i="4"/>
  <c r="C559" i="4"/>
  <c r="D559" i="4"/>
  <c r="B559" i="4"/>
  <c r="AA56" i="11" l="1"/>
  <c r="AA57" i="11"/>
  <c r="AH54" i="11" s="1"/>
  <c r="AA58" i="11"/>
  <c r="AA59" i="11"/>
  <c r="E560" i="4"/>
  <c r="D560" i="4"/>
  <c r="B560" i="4"/>
  <c r="C560" i="4"/>
  <c r="AB59" i="11" l="1"/>
  <c r="AB56" i="11"/>
  <c r="AB57" i="11"/>
  <c r="AN55" i="11"/>
  <c r="AH55" i="11" s="1"/>
  <c r="AB58" i="11"/>
  <c r="E561" i="4"/>
  <c r="B561" i="4"/>
  <c r="C561" i="4"/>
  <c r="D561" i="4"/>
  <c r="AC56" i="11" l="1"/>
  <c r="AC58" i="11"/>
  <c r="AC59" i="11"/>
  <c r="AC57" i="11"/>
  <c r="E562" i="4"/>
  <c r="B562" i="4"/>
  <c r="C562" i="4"/>
  <c r="D562" i="4"/>
  <c r="AD58" i="11" l="1"/>
  <c r="AD56" i="11"/>
  <c r="AD59" i="11"/>
  <c r="AD57" i="11"/>
  <c r="E563" i="4"/>
  <c r="C563" i="4"/>
  <c r="D563" i="4"/>
  <c r="B563" i="4"/>
  <c r="C65" i="11" l="1"/>
  <c r="C64" i="11"/>
  <c r="C62" i="11"/>
  <c r="C63" i="11"/>
  <c r="E564" i="4"/>
  <c r="D564" i="4"/>
  <c r="B564" i="4"/>
  <c r="C564" i="4"/>
  <c r="D63" i="11" l="1"/>
  <c r="D65" i="11"/>
  <c r="D62" i="11"/>
  <c r="D64" i="11"/>
  <c r="E565" i="4"/>
  <c r="B565" i="4"/>
  <c r="C565" i="4"/>
  <c r="D565" i="4"/>
  <c r="E63" i="11" l="1"/>
  <c r="E65" i="11"/>
  <c r="E64" i="11"/>
  <c r="E62" i="11"/>
  <c r="E566" i="4"/>
  <c r="B566" i="4"/>
  <c r="C566" i="4"/>
  <c r="D566" i="4"/>
  <c r="F65" i="11" l="1"/>
  <c r="F64" i="11"/>
  <c r="F62" i="11"/>
  <c r="F63" i="11"/>
  <c r="E567" i="4"/>
  <c r="C567" i="4"/>
  <c r="D567" i="4"/>
  <c r="B567" i="4"/>
  <c r="G64" i="11" l="1"/>
  <c r="G62" i="11"/>
  <c r="G63" i="11"/>
  <c r="G65" i="11"/>
  <c r="E568" i="4"/>
  <c r="D568" i="4"/>
  <c r="B568" i="4"/>
  <c r="C568" i="4"/>
  <c r="H65" i="11" l="1"/>
  <c r="H62" i="11"/>
  <c r="H63" i="11"/>
  <c r="H64" i="11"/>
  <c r="E569" i="4"/>
  <c r="B569" i="4"/>
  <c r="C569" i="4"/>
  <c r="D569" i="4"/>
  <c r="I64" i="11" l="1"/>
  <c r="I65" i="11"/>
  <c r="I63" i="11"/>
  <c r="I62" i="11"/>
  <c r="E570" i="4"/>
  <c r="B570" i="4"/>
  <c r="C570" i="4"/>
  <c r="D570" i="4"/>
  <c r="J64" i="11" l="1"/>
  <c r="J62" i="11"/>
  <c r="J65" i="11"/>
  <c r="J63" i="11"/>
  <c r="E571" i="4"/>
  <c r="C571" i="4"/>
  <c r="D571" i="4"/>
  <c r="B571" i="4"/>
  <c r="K64" i="11" l="1"/>
  <c r="K65" i="11"/>
  <c r="K63" i="11"/>
  <c r="K62" i="11"/>
  <c r="E572" i="4"/>
  <c r="D572" i="4"/>
  <c r="B572" i="4"/>
  <c r="C572" i="4"/>
  <c r="L62" i="11" l="1"/>
  <c r="L63" i="11"/>
  <c r="L64" i="11"/>
  <c r="L65" i="11"/>
  <c r="E573" i="4"/>
  <c r="B573" i="4"/>
  <c r="C573" i="4"/>
  <c r="D573" i="4"/>
  <c r="M62" i="11" l="1"/>
  <c r="M64" i="11"/>
  <c r="M65" i="11"/>
  <c r="M63" i="11"/>
  <c r="E574" i="4"/>
  <c r="B574" i="4"/>
  <c r="C574" i="4"/>
  <c r="D574" i="4"/>
  <c r="N64" i="11" l="1"/>
  <c r="N62" i="11"/>
  <c r="N65" i="11"/>
  <c r="N63" i="11"/>
  <c r="E575" i="4"/>
  <c r="C575" i="4"/>
  <c r="D575" i="4"/>
  <c r="B575" i="4"/>
  <c r="O63" i="11" l="1"/>
  <c r="O62" i="11"/>
  <c r="O65" i="11"/>
  <c r="O64" i="11"/>
  <c r="E576" i="4"/>
  <c r="D576" i="4"/>
  <c r="B576" i="4"/>
  <c r="C576" i="4"/>
  <c r="P63" i="11" l="1"/>
  <c r="P65" i="11"/>
  <c r="P64" i="11"/>
  <c r="P62" i="11"/>
  <c r="E577" i="4"/>
  <c r="B577" i="4"/>
  <c r="C577" i="4"/>
  <c r="D577" i="4"/>
  <c r="Q62" i="11" l="1"/>
  <c r="Q63" i="11"/>
  <c r="Q65" i="11"/>
  <c r="Q64" i="11"/>
  <c r="E578" i="4"/>
  <c r="B578" i="4"/>
  <c r="C578" i="4"/>
  <c r="D578" i="4"/>
  <c r="R64" i="11" l="1"/>
  <c r="R63" i="11"/>
  <c r="R65" i="11"/>
  <c r="R62" i="11"/>
  <c r="E579" i="4"/>
  <c r="C579" i="4"/>
  <c r="D579" i="4"/>
  <c r="B579" i="4"/>
  <c r="S64" i="11" l="1"/>
  <c r="S65" i="11"/>
  <c r="S62" i="11"/>
  <c r="S63" i="11"/>
  <c r="E580" i="4"/>
  <c r="D580" i="4"/>
  <c r="B580" i="4"/>
  <c r="C580" i="4"/>
  <c r="T62" i="11" l="1"/>
  <c r="T63" i="11"/>
  <c r="T64" i="11"/>
  <c r="T65" i="11"/>
  <c r="E581" i="4"/>
  <c r="B581" i="4"/>
  <c r="C581" i="4"/>
  <c r="D581" i="4"/>
  <c r="U64" i="11" l="1"/>
  <c r="U65" i="11"/>
  <c r="U63" i="11"/>
  <c r="U62" i="11"/>
  <c r="E582" i="4"/>
  <c r="B582" i="4"/>
  <c r="C582" i="4"/>
  <c r="D582" i="4"/>
  <c r="V63" i="11" l="1"/>
  <c r="V65" i="11"/>
  <c r="V64" i="11"/>
  <c r="V62" i="11"/>
  <c r="E583" i="4"/>
  <c r="C583" i="4"/>
  <c r="D583" i="4"/>
  <c r="B583" i="4"/>
  <c r="W63" i="11" l="1"/>
  <c r="W64" i="11"/>
  <c r="W65" i="11"/>
  <c r="W62" i="11"/>
  <c r="E584" i="4"/>
  <c r="D584" i="4"/>
  <c r="B584" i="4"/>
  <c r="C584" i="4"/>
  <c r="X64" i="11" l="1"/>
  <c r="X63" i="11"/>
  <c r="X62" i="11"/>
  <c r="X65" i="11"/>
  <c r="E585" i="4"/>
  <c r="B585" i="4"/>
  <c r="C585" i="4"/>
  <c r="D585" i="4"/>
  <c r="Y63" i="11" l="1"/>
  <c r="Y65" i="11"/>
  <c r="Y64" i="11"/>
  <c r="Y62" i="11"/>
  <c r="E586" i="4"/>
  <c r="B586" i="4"/>
  <c r="C586" i="4"/>
  <c r="D586" i="4"/>
  <c r="Z63" i="11" l="1"/>
  <c r="Z64" i="11"/>
  <c r="Z62" i="11"/>
  <c r="Z65" i="11"/>
  <c r="E587" i="4"/>
  <c r="C587" i="4"/>
  <c r="D587" i="4"/>
  <c r="B587" i="4"/>
  <c r="AA63" i="11" l="1"/>
  <c r="AA62" i="11"/>
  <c r="AA65" i="11"/>
  <c r="AA64" i="11"/>
  <c r="E588" i="4"/>
  <c r="D588" i="4"/>
  <c r="B588" i="4"/>
  <c r="C588" i="4"/>
  <c r="AB62" i="11" l="1"/>
  <c r="AB64" i="11"/>
  <c r="AB63" i="11"/>
  <c r="AH60" i="11" s="1"/>
  <c r="AB65" i="11"/>
  <c r="E589" i="4"/>
  <c r="B589" i="4"/>
  <c r="C589" i="4"/>
  <c r="D589" i="4"/>
  <c r="AC64" i="11" l="1"/>
  <c r="AC65" i="11"/>
  <c r="AN61" i="11"/>
  <c r="AH61" i="11" s="1"/>
  <c r="AC63" i="11"/>
  <c r="AC62" i="11"/>
  <c r="E590" i="4"/>
  <c r="B590" i="4"/>
  <c r="C590" i="4"/>
  <c r="D590" i="4"/>
  <c r="AD65" i="11" l="1"/>
  <c r="AD62" i="11"/>
  <c r="AD64" i="11"/>
  <c r="AD63" i="11"/>
  <c r="E591" i="4"/>
  <c r="C591" i="4"/>
  <c r="D591" i="4"/>
  <c r="B591" i="4"/>
  <c r="C68" i="11" l="1"/>
  <c r="C69" i="11"/>
  <c r="C70" i="11"/>
  <c r="C71" i="11"/>
  <c r="E592" i="4"/>
  <c r="D592" i="4"/>
  <c r="B592" i="4"/>
  <c r="C592" i="4"/>
  <c r="D71" i="11" l="1"/>
  <c r="D70" i="11"/>
  <c r="D69" i="11"/>
  <c r="D68" i="11"/>
  <c r="E593" i="4"/>
  <c r="B593" i="4"/>
  <c r="C593" i="4"/>
  <c r="D593" i="4"/>
  <c r="E69" i="11" l="1"/>
  <c r="E71" i="11"/>
  <c r="E70" i="11"/>
  <c r="E68" i="11"/>
  <c r="E594" i="4"/>
  <c r="B594" i="4"/>
  <c r="C594" i="4"/>
  <c r="D594" i="4"/>
  <c r="F68" i="11" l="1"/>
  <c r="F70" i="11"/>
  <c r="F71" i="11"/>
  <c r="F69" i="11"/>
  <c r="E595" i="4"/>
  <c r="C595" i="4"/>
  <c r="D595" i="4"/>
  <c r="B595" i="4"/>
  <c r="G71" i="11" l="1"/>
  <c r="G70" i="11"/>
  <c r="G68" i="11"/>
  <c r="G69" i="11"/>
  <c r="E596" i="4"/>
  <c r="D596" i="4"/>
  <c r="B596" i="4"/>
  <c r="C596" i="4"/>
  <c r="H71" i="11" l="1"/>
  <c r="H70" i="11"/>
  <c r="H69" i="11"/>
  <c r="H68" i="11"/>
  <c r="E597" i="4"/>
  <c r="B597" i="4"/>
  <c r="C597" i="4"/>
  <c r="D597" i="4"/>
  <c r="I68" i="11" l="1"/>
  <c r="I70" i="11"/>
  <c r="I69" i="11"/>
  <c r="I71" i="11"/>
  <c r="E598" i="4"/>
  <c r="B598" i="4"/>
  <c r="C598" i="4"/>
  <c r="D598" i="4"/>
  <c r="J69" i="11" l="1"/>
  <c r="J71" i="11"/>
  <c r="J70" i="11"/>
  <c r="J68" i="11"/>
  <c r="E599" i="4"/>
  <c r="C599" i="4"/>
  <c r="D599" i="4"/>
  <c r="B599" i="4"/>
  <c r="K71" i="11" l="1"/>
  <c r="K70" i="11"/>
  <c r="K68" i="11"/>
  <c r="K69" i="11"/>
  <c r="E600" i="4"/>
  <c r="D600" i="4"/>
  <c r="B600" i="4"/>
  <c r="C600" i="4"/>
  <c r="L68" i="11" l="1"/>
  <c r="L71" i="11"/>
  <c r="L70" i="11"/>
  <c r="L69" i="11"/>
  <c r="E601" i="4"/>
  <c r="B601" i="4"/>
  <c r="C601" i="4"/>
  <c r="D601" i="4"/>
  <c r="M70" i="11" l="1"/>
  <c r="M71" i="11"/>
  <c r="M69" i="11"/>
  <c r="M68" i="11"/>
  <c r="E602" i="4"/>
  <c r="B602" i="4"/>
  <c r="C602" i="4"/>
  <c r="D602" i="4"/>
  <c r="N71" i="11" l="1"/>
  <c r="N70" i="11"/>
  <c r="N68" i="11"/>
  <c r="N69" i="11"/>
  <c r="E603" i="4"/>
  <c r="C603" i="4"/>
  <c r="D603" i="4"/>
  <c r="B603" i="4"/>
  <c r="O68" i="11" l="1"/>
  <c r="O69" i="11"/>
  <c r="O71" i="11"/>
  <c r="O70" i="11"/>
  <c r="E604" i="4"/>
  <c r="D604" i="4"/>
  <c r="B604" i="4"/>
  <c r="C604" i="4"/>
  <c r="P69" i="11" l="1"/>
  <c r="P71" i="11"/>
  <c r="P70" i="11"/>
  <c r="P68" i="11"/>
  <c r="E605" i="4"/>
  <c r="B605" i="4"/>
  <c r="C605" i="4"/>
  <c r="D605" i="4"/>
  <c r="Q71" i="11" l="1"/>
  <c r="Q68" i="11"/>
  <c r="Q70" i="11"/>
  <c r="Q69" i="11"/>
  <c r="E606" i="4"/>
  <c r="B606" i="4"/>
  <c r="C606" i="4"/>
  <c r="D606" i="4"/>
  <c r="R69" i="11" l="1"/>
  <c r="R70" i="11"/>
  <c r="R71" i="11"/>
  <c r="R68" i="11"/>
  <c r="E607" i="4"/>
  <c r="C607" i="4"/>
  <c r="D607" i="4"/>
  <c r="B607" i="4"/>
  <c r="S68" i="11" l="1"/>
  <c r="S69" i="11"/>
  <c r="S70" i="11"/>
  <c r="S71" i="11"/>
  <c r="E608" i="4"/>
  <c r="D608" i="4"/>
  <c r="B608" i="4"/>
  <c r="C608" i="4"/>
  <c r="T68" i="11" l="1"/>
  <c r="T69" i="11"/>
  <c r="T70" i="11"/>
  <c r="T71" i="11"/>
  <c r="E609" i="4"/>
  <c r="B609" i="4"/>
  <c r="C609" i="4"/>
  <c r="D609" i="4"/>
  <c r="U70" i="11" l="1"/>
  <c r="U69" i="11"/>
  <c r="U68" i="11"/>
  <c r="U71" i="11"/>
  <c r="E610" i="4"/>
  <c r="B610" i="4"/>
  <c r="C610" i="4"/>
  <c r="D610" i="4"/>
  <c r="V69" i="11" l="1"/>
  <c r="V68" i="11"/>
  <c r="V71" i="11"/>
  <c r="V70" i="11"/>
  <c r="E611" i="4"/>
  <c r="C611" i="4"/>
  <c r="D611" i="4"/>
  <c r="B611" i="4"/>
  <c r="W69" i="11" l="1"/>
  <c r="W68" i="11"/>
  <c r="W71" i="11"/>
  <c r="W70" i="11"/>
  <c r="E612" i="4"/>
  <c r="D612" i="4"/>
  <c r="B612" i="4"/>
  <c r="C612" i="4"/>
  <c r="X71" i="11" l="1"/>
  <c r="X68" i="11"/>
  <c r="X69" i="11"/>
  <c r="X70" i="11"/>
  <c r="E613" i="4"/>
  <c r="B613" i="4"/>
  <c r="C613" i="4"/>
  <c r="D613" i="4"/>
  <c r="Y68" i="11" l="1"/>
  <c r="Y70" i="11"/>
  <c r="Y71" i="11"/>
  <c r="Y69" i="11"/>
  <c r="E614" i="4"/>
  <c r="B614" i="4"/>
  <c r="C614" i="4"/>
  <c r="D614" i="4"/>
  <c r="Z70" i="11" l="1"/>
  <c r="Z71" i="11"/>
  <c r="Z69" i="11"/>
  <c r="AH66" i="11" s="1"/>
  <c r="Z68" i="11"/>
  <c r="E615" i="4"/>
  <c r="C615" i="4"/>
  <c r="D615" i="4"/>
  <c r="B615" i="4"/>
  <c r="AA70" i="11" l="1"/>
  <c r="AA68" i="11"/>
  <c r="AA69" i="11"/>
  <c r="AN67" i="11"/>
  <c r="AH67" i="11" s="1"/>
  <c r="AA71" i="11"/>
  <c r="E616" i="4"/>
  <c r="D616" i="4"/>
  <c r="B616" i="4"/>
  <c r="C616" i="4"/>
  <c r="AB71" i="11" l="1"/>
  <c r="AB70" i="11"/>
  <c r="AB69" i="11"/>
  <c r="AB68" i="11"/>
  <c r="E617" i="4"/>
  <c r="B617" i="4"/>
  <c r="C617" i="4"/>
  <c r="D617" i="4"/>
  <c r="AC70" i="11" l="1"/>
  <c r="AC68" i="11"/>
  <c r="AC69" i="11"/>
  <c r="AC71" i="11"/>
  <c r="E618" i="4"/>
  <c r="B618" i="4"/>
  <c r="C618" i="4"/>
  <c r="D618" i="4"/>
  <c r="AD69" i="11" l="1"/>
  <c r="AD71" i="11"/>
  <c r="AD70" i="11"/>
  <c r="AD68" i="11"/>
  <c r="E619" i="4"/>
  <c r="C619" i="4"/>
  <c r="D619" i="4"/>
  <c r="B619" i="4"/>
  <c r="C77" i="11" l="1"/>
  <c r="C74" i="11"/>
  <c r="C75" i="11"/>
  <c r="C76" i="11"/>
  <c r="E620" i="4"/>
  <c r="D620" i="4"/>
  <c r="B620" i="4"/>
  <c r="C620" i="4"/>
  <c r="D74" i="11" l="1"/>
  <c r="D75" i="11"/>
  <c r="D77" i="11"/>
  <c r="D76" i="11"/>
  <c r="E621" i="4"/>
  <c r="B621" i="4"/>
  <c r="C621" i="4"/>
  <c r="D621" i="4"/>
  <c r="E75" i="11" l="1"/>
  <c r="E77" i="11"/>
  <c r="E74" i="11"/>
  <c r="E76" i="11"/>
  <c r="E622" i="4"/>
  <c r="B622" i="4"/>
  <c r="C622" i="4"/>
  <c r="D622" i="4"/>
  <c r="F76" i="11" l="1"/>
  <c r="F75" i="11"/>
  <c r="F74" i="11"/>
  <c r="F77" i="11"/>
  <c r="E623" i="4"/>
  <c r="C623" i="4"/>
  <c r="D623" i="4"/>
  <c r="B623" i="4"/>
  <c r="G74" i="11" l="1"/>
  <c r="G77" i="11"/>
  <c r="G76" i="11"/>
  <c r="G75" i="11"/>
  <c r="E624" i="4"/>
  <c r="D624" i="4"/>
  <c r="B624" i="4"/>
  <c r="C624" i="4"/>
  <c r="H75" i="11" l="1"/>
  <c r="H76" i="11"/>
  <c r="H74" i="11"/>
  <c r="H77" i="11"/>
  <c r="E625" i="4"/>
  <c r="B625" i="4"/>
  <c r="C625" i="4"/>
  <c r="D625" i="4"/>
  <c r="I76" i="11" l="1"/>
  <c r="I77" i="11"/>
  <c r="I75" i="11"/>
  <c r="I74" i="11"/>
  <c r="E626" i="4"/>
  <c r="B626" i="4"/>
  <c r="C626" i="4"/>
  <c r="D626" i="4"/>
  <c r="J74" i="11" l="1"/>
  <c r="J76" i="11"/>
  <c r="J77" i="11"/>
  <c r="J75" i="11"/>
  <c r="E627" i="4"/>
  <c r="D627" i="4"/>
  <c r="C627" i="4"/>
  <c r="B627" i="4"/>
  <c r="K75" i="11" l="1"/>
  <c r="K77" i="11"/>
  <c r="K74" i="11"/>
  <c r="K76" i="11"/>
  <c r="E628" i="4"/>
  <c r="B628" i="4"/>
  <c r="C628" i="4"/>
  <c r="D628" i="4"/>
  <c r="L76" i="11" l="1"/>
  <c r="L74" i="11"/>
  <c r="L75" i="11"/>
  <c r="L77" i="11"/>
  <c r="E629" i="4"/>
  <c r="B629" i="4"/>
  <c r="C629" i="4"/>
  <c r="D629" i="4"/>
  <c r="M76" i="11" l="1"/>
  <c r="M75" i="11"/>
  <c r="M77" i="11"/>
  <c r="M74" i="11"/>
  <c r="E630" i="4"/>
  <c r="C630" i="4"/>
  <c r="D630" i="4"/>
  <c r="B630" i="4"/>
  <c r="N75" i="11" l="1"/>
  <c r="N74" i="11"/>
  <c r="N77" i="11"/>
  <c r="N76" i="11"/>
  <c r="E631" i="4"/>
  <c r="D631" i="4"/>
  <c r="B631" i="4"/>
  <c r="C631" i="4"/>
  <c r="O76" i="11" l="1"/>
  <c r="O74" i="11"/>
  <c r="O75" i="11"/>
  <c r="O77" i="11"/>
  <c r="E632" i="4"/>
  <c r="B632" i="4"/>
  <c r="D632" i="4"/>
  <c r="C632" i="4"/>
  <c r="P77" i="11" l="1"/>
  <c r="P76" i="11"/>
  <c r="P75" i="11"/>
  <c r="P74" i="11"/>
  <c r="E633" i="4"/>
  <c r="B633" i="4"/>
  <c r="C633" i="4"/>
  <c r="D633" i="4"/>
  <c r="Q76" i="11" l="1"/>
  <c r="Q77" i="11"/>
  <c r="Q74" i="11"/>
  <c r="Q75" i="11"/>
  <c r="E634" i="4"/>
  <c r="C634" i="4"/>
  <c r="D634" i="4"/>
  <c r="B634" i="4"/>
  <c r="R75" i="11" l="1"/>
  <c r="R76" i="11"/>
  <c r="R77" i="11"/>
  <c r="R74" i="11"/>
  <c r="E635" i="4"/>
  <c r="D635" i="4"/>
  <c r="C635" i="4"/>
  <c r="B635" i="4"/>
  <c r="S74" i="11" l="1"/>
  <c r="S77" i="11"/>
  <c r="S75" i="11"/>
  <c r="S76" i="11"/>
  <c r="E636" i="4"/>
  <c r="B636" i="4"/>
  <c r="C636" i="4"/>
  <c r="D636" i="4"/>
  <c r="T76" i="11" l="1"/>
  <c r="T74" i="11"/>
  <c r="T77" i="11"/>
  <c r="T75" i="11"/>
  <c r="E637" i="4"/>
  <c r="B637" i="4"/>
  <c r="C637" i="4"/>
  <c r="D637" i="4"/>
  <c r="U77" i="11" l="1"/>
  <c r="U75" i="11"/>
  <c r="U76" i="11"/>
  <c r="U74" i="11"/>
  <c r="E638" i="4"/>
  <c r="C638" i="4"/>
  <c r="D638" i="4"/>
  <c r="B638" i="4"/>
  <c r="V75" i="11" l="1"/>
  <c r="V74" i="11"/>
  <c r="V76" i="11"/>
  <c r="V77" i="11"/>
  <c r="E639" i="4"/>
  <c r="D639" i="4"/>
  <c r="B639" i="4"/>
  <c r="C639" i="4"/>
  <c r="W75" i="11" l="1"/>
  <c r="W74" i="11"/>
  <c r="W77" i="11"/>
  <c r="W76" i="11"/>
  <c r="E640" i="4"/>
  <c r="B640" i="4"/>
  <c r="D640" i="4"/>
  <c r="C640" i="4"/>
  <c r="X77" i="11" l="1"/>
  <c r="X74" i="11"/>
  <c r="X75" i="11"/>
  <c r="X76" i="11"/>
  <c r="E641" i="4"/>
  <c r="B641" i="4"/>
  <c r="C641" i="4"/>
  <c r="D641" i="4"/>
  <c r="Y75" i="11" l="1"/>
  <c r="Y76" i="11"/>
  <c r="Y74" i="11"/>
  <c r="Y77" i="11"/>
  <c r="E642" i="4"/>
  <c r="C642" i="4"/>
  <c r="D642" i="4"/>
  <c r="B642" i="4"/>
  <c r="Z76" i="11" l="1"/>
  <c r="Z77" i="11"/>
  <c r="Z75" i="11"/>
  <c r="Z74" i="11"/>
  <c r="E643" i="4"/>
  <c r="D643" i="4"/>
  <c r="C643" i="4"/>
  <c r="B643" i="4"/>
  <c r="AA75" i="11" l="1"/>
  <c r="AA74" i="11"/>
  <c r="AA77" i="11"/>
  <c r="AA76" i="11"/>
  <c r="E644" i="4"/>
  <c r="B644" i="4"/>
  <c r="C644" i="4"/>
  <c r="D644" i="4"/>
  <c r="AB77" i="11" l="1"/>
  <c r="AB75" i="11"/>
  <c r="AB76" i="11"/>
  <c r="AB74" i="11"/>
  <c r="E645" i="4"/>
  <c r="B645" i="4"/>
  <c r="C645" i="4"/>
  <c r="D645" i="4"/>
  <c r="AC77" i="11" l="1"/>
  <c r="AC76" i="11"/>
  <c r="AC75" i="11"/>
  <c r="AC74" i="11"/>
  <c r="E646" i="4"/>
  <c r="C646" i="4"/>
  <c r="D646" i="4"/>
  <c r="B646" i="4"/>
  <c r="AD77" i="11" l="1"/>
  <c r="AD76" i="11"/>
  <c r="AD74" i="11"/>
  <c r="AE72" i="11" s="1"/>
  <c r="AD75" i="11"/>
  <c r="E647" i="4"/>
  <c r="D647" i="4"/>
  <c r="B647" i="4"/>
  <c r="C647" i="4"/>
  <c r="C82" i="11" l="1"/>
  <c r="C80" i="11"/>
  <c r="AM73" i="11"/>
  <c r="C81" i="11"/>
  <c r="C83" i="11"/>
  <c r="E648" i="4"/>
  <c r="B648" i="4"/>
  <c r="D648" i="4"/>
  <c r="C648" i="4"/>
  <c r="D83" i="11" l="1"/>
  <c r="D80" i="11"/>
  <c r="AE73" i="11"/>
  <c r="D81" i="11"/>
  <c r="D82" i="11"/>
  <c r="E649" i="4"/>
  <c r="B649" i="4"/>
  <c r="C649" i="4"/>
  <c r="D649" i="4"/>
  <c r="E80" i="11" l="1"/>
  <c r="E83" i="11"/>
  <c r="E82" i="11"/>
  <c r="E81" i="11"/>
  <c r="E650" i="4"/>
  <c r="C650" i="4"/>
  <c r="D650" i="4"/>
  <c r="B650" i="4"/>
  <c r="F82" i="11" l="1"/>
  <c r="F80" i="11"/>
  <c r="F83" i="11"/>
  <c r="F81" i="11"/>
  <c r="E651" i="4"/>
  <c r="D651" i="4"/>
  <c r="C651" i="4"/>
  <c r="B651" i="4"/>
  <c r="G80" i="11" l="1"/>
  <c r="G83" i="11"/>
  <c r="G81" i="11"/>
  <c r="G82" i="11"/>
  <c r="E652" i="4"/>
  <c r="B652" i="4"/>
  <c r="C652" i="4"/>
  <c r="D652" i="4"/>
  <c r="H81" i="11" l="1"/>
  <c r="H82" i="11"/>
  <c r="H80" i="11"/>
  <c r="H83" i="11"/>
  <c r="E653" i="4"/>
  <c r="B653" i="4"/>
  <c r="C653" i="4"/>
  <c r="D653" i="4"/>
  <c r="I80" i="11" l="1"/>
  <c r="I82" i="11"/>
  <c r="I81" i="11"/>
  <c r="I83" i="11"/>
  <c r="E654" i="4"/>
  <c r="C654" i="4"/>
  <c r="D654" i="4"/>
  <c r="B654" i="4"/>
  <c r="J81" i="11" l="1"/>
  <c r="J80" i="11"/>
  <c r="J83" i="11"/>
  <c r="J82" i="11"/>
  <c r="E655" i="4"/>
  <c r="B655" i="4"/>
  <c r="C655" i="4"/>
  <c r="D655" i="4"/>
  <c r="K83" i="11" l="1"/>
  <c r="K82" i="11"/>
  <c r="K80" i="11"/>
  <c r="K81" i="11"/>
  <c r="E656" i="4"/>
  <c r="B656" i="4"/>
  <c r="C656" i="4"/>
  <c r="D656" i="4"/>
  <c r="L80" i="11" l="1"/>
  <c r="L81" i="11"/>
  <c r="L83" i="11"/>
  <c r="L82" i="11"/>
  <c r="E657" i="4"/>
  <c r="C657" i="4"/>
  <c r="D657" i="4"/>
  <c r="B657" i="4"/>
  <c r="M82" i="11" l="1"/>
  <c r="M83" i="11"/>
  <c r="M81" i="11"/>
  <c r="M80" i="11"/>
  <c r="E658" i="4"/>
  <c r="D658" i="4"/>
  <c r="B658" i="4"/>
  <c r="C658" i="4"/>
  <c r="N80" i="11" l="1"/>
  <c r="N81" i="11"/>
  <c r="N82" i="11"/>
  <c r="N83" i="11"/>
  <c r="E659" i="4"/>
  <c r="B659" i="4"/>
  <c r="C659" i="4"/>
  <c r="D659" i="4"/>
  <c r="O82" i="11" l="1"/>
  <c r="O81" i="11"/>
  <c r="O83" i="11"/>
  <c r="O80" i="11"/>
  <c r="E660" i="4"/>
  <c r="B660" i="4"/>
  <c r="C660" i="4"/>
  <c r="D660" i="4"/>
  <c r="P83" i="11" l="1"/>
  <c r="P82" i="11"/>
  <c r="P81" i="11"/>
  <c r="P80" i="11"/>
  <c r="E661" i="4"/>
  <c r="C661" i="4"/>
  <c r="D661" i="4"/>
  <c r="B661" i="4"/>
  <c r="Q80" i="11" l="1"/>
  <c r="Q81" i="11"/>
  <c r="Q82" i="11"/>
  <c r="Q83" i="11"/>
  <c r="E662" i="4"/>
  <c r="D662" i="4"/>
  <c r="B662" i="4"/>
  <c r="C662" i="4"/>
  <c r="R81" i="11" l="1"/>
  <c r="R82" i="11"/>
  <c r="R80" i="11"/>
  <c r="R83" i="11"/>
  <c r="E663" i="4"/>
  <c r="B663" i="4"/>
  <c r="C663" i="4"/>
  <c r="D663" i="4"/>
  <c r="S82" i="11" l="1"/>
  <c r="S83" i="11"/>
  <c r="S80" i="11"/>
  <c r="S81" i="11"/>
  <c r="E664" i="4"/>
  <c r="B664" i="4"/>
  <c r="C664" i="4"/>
  <c r="D664" i="4"/>
  <c r="T80" i="11" l="1"/>
  <c r="T82" i="11"/>
  <c r="T83" i="11"/>
  <c r="T81" i="11"/>
  <c r="E665" i="4"/>
  <c r="C665" i="4"/>
  <c r="D665" i="4"/>
  <c r="B665" i="4"/>
  <c r="U82" i="11" l="1"/>
  <c r="U80" i="11"/>
  <c r="U83" i="11"/>
  <c r="U81" i="11"/>
  <c r="E666" i="4"/>
  <c r="D666" i="4"/>
  <c r="B666" i="4"/>
  <c r="C666" i="4"/>
  <c r="V83" i="11" l="1"/>
  <c r="V81" i="11"/>
  <c r="V82" i="11"/>
  <c r="V80" i="11"/>
  <c r="E667" i="4"/>
  <c r="B667" i="4"/>
  <c r="C667" i="4"/>
  <c r="D667" i="4"/>
  <c r="W82" i="11" l="1"/>
  <c r="W81" i="11"/>
  <c r="W83" i="11"/>
  <c r="W80" i="11"/>
  <c r="E668" i="4"/>
  <c r="B668" i="4"/>
  <c r="C668" i="4"/>
  <c r="D668" i="4"/>
  <c r="X83" i="11" l="1"/>
  <c r="X82" i="11"/>
  <c r="X80" i="11"/>
  <c r="X81" i="11"/>
  <c r="E669" i="4"/>
  <c r="C669" i="4"/>
  <c r="D669" i="4"/>
  <c r="B669" i="4"/>
  <c r="Y80" i="11" l="1"/>
  <c r="Y82" i="11"/>
  <c r="Y81" i="11"/>
  <c r="Y83" i="11"/>
  <c r="E670" i="4"/>
  <c r="D670" i="4"/>
  <c r="B670" i="4"/>
  <c r="C670" i="4"/>
  <c r="Z83" i="11" l="1"/>
  <c r="Z80" i="11"/>
  <c r="Z81" i="11"/>
  <c r="Z82" i="11"/>
  <c r="E671" i="4"/>
  <c r="B671" i="4"/>
  <c r="C671" i="4"/>
  <c r="D671" i="4"/>
  <c r="AA82" i="11" l="1"/>
  <c r="AA80" i="11"/>
  <c r="AA83" i="11"/>
  <c r="AA81" i="11"/>
  <c r="E672" i="4"/>
  <c r="B672" i="4"/>
  <c r="C672" i="4"/>
  <c r="D672" i="4"/>
  <c r="AB80" i="11" l="1"/>
  <c r="AB82" i="11"/>
  <c r="AB83" i="11"/>
  <c r="AB81" i="11"/>
  <c r="E673" i="4"/>
  <c r="C673" i="4"/>
  <c r="D673" i="4"/>
  <c r="B673" i="4"/>
  <c r="AC80" i="11" l="1"/>
  <c r="AC82" i="11"/>
  <c r="AC81" i="11"/>
  <c r="AC83" i="11"/>
  <c r="E674" i="4"/>
  <c r="D674" i="4"/>
  <c r="B674" i="4"/>
  <c r="C674" i="4"/>
  <c r="AD80" i="11" l="1"/>
  <c r="AF78" i="11" s="1"/>
  <c r="AD81" i="11"/>
  <c r="AD82" i="11"/>
  <c r="AD83" i="11"/>
  <c r="E675" i="4"/>
  <c r="B675" i="4"/>
  <c r="C675" i="4"/>
  <c r="D675" i="4"/>
  <c r="C89" i="11" l="1"/>
  <c r="C88" i="11"/>
  <c r="C86" i="11"/>
  <c r="C87" i="11"/>
  <c r="AM79" i="11"/>
  <c r="E676" i="4"/>
  <c r="B676" i="4"/>
  <c r="C676" i="4"/>
  <c r="D676" i="4"/>
  <c r="D89" i="11" l="1"/>
  <c r="D88" i="11"/>
  <c r="D86" i="11"/>
  <c r="AE79" i="11"/>
  <c r="D87" i="11"/>
  <c r="E677" i="4"/>
  <c r="C677" i="4"/>
  <c r="D677" i="4"/>
  <c r="B677" i="4"/>
  <c r="E87" i="11" l="1"/>
  <c r="E86" i="11"/>
  <c r="E89" i="11"/>
  <c r="E88" i="11"/>
  <c r="E678" i="4"/>
  <c r="D678" i="4"/>
  <c r="B678" i="4"/>
  <c r="C678" i="4"/>
  <c r="F87" i="11" l="1"/>
  <c r="F89" i="11"/>
  <c r="F86" i="11"/>
  <c r="F88" i="11"/>
  <c r="E679" i="4"/>
  <c r="B679" i="4"/>
  <c r="C679" i="4"/>
  <c r="D679" i="4"/>
  <c r="G88" i="11" l="1"/>
  <c r="G86" i="11"/>
  <c r="G87" i="11"/>
  <c r="G89" i="11"/>
  <c r="E680" i="4"/>
  <c r="B680" i="4"/>
  <c r="C680" i="4"/>
  <c r="D680" i="4"/>
  <c r="H89" i="11" l="1"/>
  <c r="H86" i="11"/>
  <c r="H88" i="11"/>
  <c r="H87" i="11"/>
  <c r="E681" i="4"/>
  <c r="C681" i="4"/>
  <c r="D681" i="4"/>
  <c r="B681" i="4"/>
  <c r="I86" i="11" l="1"/>
  <c r="I88" i="11"/>
  <c r="I89" i="11"/>
  <c r="I87" i="11"/>
  <c r="E682" i="4"/>
  <c r="D682" i="4"/>
  <c r="B682" i="4"/>
  <c r="C682" i="4"/>
  <c r="J87" i="11" l="1"/>
  <c r="J88" i="11"/>
  <c r="J86" i="11"/>
  <c r="J89" i="11"/>
  <c r="E683" i="4"/>
  <c r="B683" i="4"/>
  <c r="C683" i="4"/>
  <c r="D683" i="4"/>
  <c r="K87" i="11" l="1"/>
  <c r="K89" i="11"/>
  <c r="K88" i="11"/>
  <c r="K86" i="11"/>
  <c r="E684" i="4"/>
  <c r="B684" i="4"/>
  <c r="C684" i="4"/>
  <c r="D684" i="4"/>
  <c r="L86" i="11" l="1"/>
  <c r="L88" i="11"/>
  <c r="L87" i="11"/>
  <c r="L89" i="11"/>
  <c r="E685" i="4"/>
  <c r="C685" i="4"/>
  <c r="D685" i="4"/>
  <c r="B685" i="4"/>
  <c r="M89" i="11" l="1"/>
  <c r="M88" i="11"/>
  <c r="M86" i="11"/>
  <c r="M87" i="11"/>
  <c r="E686" i="4"/>
  <c r="D686" i="4"/>
  <c r="B686" i="4"/>
  <c r="C686" i="4"/>
  <c r="N87" i="11" l="1"/>
  <c r="N86" i="11"/>
  <c r="N88" i="11"/>
  <c r="N89" i="11"/>
  <c r="E687" i="4"/>
  <c r="B687" i="4"/>
  <c r="C687" i="4"/>
  <c r="D687" i="4"/>
  <c r="O86" i="11" l="1"/>
  <c r="O88" i="11"/>
  <c r="O89" i="11"/>
  <c r="O87" i="11"/>
  <c r="E688" i="4"/>
  <c r="B688" i="4"/>
  <c r="C688" i="4"/>
  <c r="D688" i="4"/>
  <c r="P88" i="11" l="1"/>
  <c r="P87" i="11"/>
  <c r="P86" i="11"/>
  <c r="P89" i="11"/>
  <c r="E689" i="4"/>
  <c r="C689" i="4"/>
  <c r="D689" i="4"/>
  <c r="B689" i="4"/>
  <c r="Q89" i="11" l="1"/>
  <c r="Q86" i="11"/>
  <c r="Q88" i="11"/>
  <c r="Q87" i="11"/>
  <c r="E690" i="4"/>
  <c r="D690" i="4"/>
  <c r="B690" i="4"/>
  <c r="C690" i="4"/>
  <c r="R89" i="11" l="1"/>
  <c r="R87" i="11"/>
  <c r="R86" i="11"/>
  <c r="R88" i="11"/>
  <c r="E691" i="4"/>
  <c r="B691" i="4"/>
  <c r="C691" i="4"/>
  <c r="D691" i="4"/>
  <c r="S86" i="11" l="1"/>
  <c r="S88" i="11"/>
  <c r="S89" i="11"/>
  <c r="S87" i="11"/>
  <c r="E692" i="4"/>
  <c r="B692" i="4"/>
  <c r="C692" i="4"/>
  <c r="D692" i="4"/>
  <c r="T88" i="11" l="1"/>
  <c r="T86" i="11"/>
  <c r="T89" i="11"/>
  <c r="T87" i="11"/>
  <c r="E693" i="4"/>
  <c r="C693" i="4"/>
  <c r="D693" i="4"/>
  <c r="B693" i="4"/>
  <c r="U86" i="11" l="1"/>
  <c r="U89" i="11"/>
  <c r="U88" i="11"/>
  <c r="U87" i="11"/>
  <c r="E694" i="4"/>
  <c r="D694" i="4"/>
  <c r="B694" i="4"/>
  <c r="C694" i="4"/>
  <c r="V88" i="11" l="1"/>
  <c r="V86" i="11"/>
  <c r="V87" i="11"/>
  <c r="V89" i="11"/>
  <c r="E695" i="4"/>
  <c r="B695" i="4"/>
  <c r="C695" i="4"/>
  <c r="D695" i="4"/>
  <c r="W89" i="11" l="1"/>
  <c r="W86" i="11"/>
  <c r="W88" i="11"/>
  <c r="W87" i="11"/>
  <c r="E696" i="4"/>
  <c r="B696" i="4"/>
  <c r="C696" i="4"/>
  <c r="D696" i="4"/>
  <c r="X88" i="11" l="1"/>
  <c r="X89" i="11"/>
  <c r="X87" i="11"/>
  <c r="X86" i="11"/>
  <c r="E697" i="4"/>
  <c r="C697" i="4"/>
  <c r="D697" i="4"/>
  <c r="B697" i="4"/>
  <c r="Y88" i="11" l="1"/>
  <c r="Y86" i="11"/>
  <c r="Y87" i="11"/>
  <c r="Y89" i="11"/>
  <c r="E698" i="4"/>
  <c r="D698" i="4"/>
  <c r="B698" i="4"/>
  <c r="C698" i="4"/>
  <c r="Z88" i="11" l="1"/>
  <c r="Z87" i="11"/>
  <c r="Z89" i="11"/>
  <c r="Z86" i="11"/>
  <c r="E699" i="4"/>
  <c r="B699" i="4"/>
  <c r="C699" i="4"/>
  <c r="D699" i="4"/>
  <c r="AA89" i="11" l="1"/>
  <c r="AA88" i="11"/>
  <c r="AA86" i="11"/>
  <c r="AA87" i="11"/>
  <c r="E700" i="4"/>
  <c r="B700" i="4"/>
  <c r="C700" i="4"/>
  <c r="D700" i="4"/>
  <c r="AB87" i="11" l="1"/>
  <c r="AB89" i="11"/>
  <c r="AB88" i="11"/>
  <c r="AB86" i="11"/>
  <c r="E701" i="4"/>
  <c r="C701" i="4"/>
  <c r="D701" i="4"/>
  <c r="B701" i="4"/>
  <c r="AC87" i="11" l="1"/>
  <c r="AC88" i="11"/>
  <c r="AC89" i="11"/>
  <c r="AC86" i="11"/>
  <c r="E702" i="4"/>
  <c r="D702" i="4"/>
  <c r="B702" i="4"/>
  <c r="C702" i="4"/>
  <c r="AD89" i="11" l="1"/>
  <c r="AD87" i="11"/>
  <c r="AD86" i="11"/>
  <c r="AE84" i="11" s="1"/>
  <c r="AD88" i="11"/>
  <c r="E703" i="4"/>
  <c r="B703" i="4"/>
  <c r="C703" i="4"/>
  <c r="D703" i="4"/>
  <c r="C95" i="11" l="1"/>
  <c r="AM85" i="11"/>
  <c r="C94" i="11"/>
  <c r="C92" i="11"/>
  <c r="C93" i="11"/>
  <c r="E704" i="4"/>
  <c r="B704" i="4"/>
  <c r="C704" i="4"/>
  <c r="D704" i="4"/>
  <c r="AE85" i="11" l="1"/>
  <c r="D92" i="11"/>
  <c r="D94" i="11"/>
  <c r="D95" i="11"/>
  <c r="D93" i="11"/>
  <c r="E705" i="4"/>
  <c r="C705" i="4"/>
  <c r="D705" i="4"/>
  <c r="B705" i="4"/>
  <c r="E95" i="11" l="1"/>
  <c r="E93" i="11"/>
  <c r="E92" i="11"/>
  <c r="E94" i="11"/>
  <c r="E706" i="4"/>
  <c r="D706" i="4"/>
  <c r="B706" i="4"/>
  <c r="C706" i="4"/>
  <c r="F92" i="11" l="1"/>
  <c r="F94" i="11"/>
  <c r="F93" i="11"/>
  <c r="F95" i="11"/>
  <c r="E707" i="4"/>
  <c r="B707" i="4"/>
  <c r="C707" i="4"/>
  <c r="D707" i="4"/>
  <c r="G95" i="11" l="1"/>
  <c r="G93" i="11"/>
  <c r="G94" i="11"/>
  <c r="G92" i="11"/>
  <c r="E708" i="4"/>
  <c r="B708" i="4"/>
  <c r="C708" i="4"/>
  <c r="D708" i="4"/>
  <c r="H92" i="11" l="1"/>
  <c r="H94" i="11"/>
  <c r="H93" i="11"/>
  <c r="H95" i="11"/>
  <c r="E709" i="4"/>
  <c r="C709" i="4"/>
  <c r="D709" i="4"/>
  <c r="B709" i="4"/>
  <c r="I94" i="11" l="1"/>
  <c r="I92" i="11"/>
  <c r="I93" i="11"/>
  <c r="I95" i="11"/>
  <c r="E710" i="4"/>
  <c r="D710" i="4"/>
  <c r="B710" i="4"/>
  <c r="C710" i="4"/>
  <c r="J92" i="11" l="1"/>
  <c r="J93" i="11"/>
  <c r="J95" i="11"/>
  <c r="J94" i="11"/>
  <c r="E711" i="4"/>
  <c r="B711" i="4"/>
  <c r="C711" i="4"/>
  <c r="D711" i="4"/>
  <c r="K93" i="11" l="1"/>
  <c r="K94" i="11"/>
  <c r="K92" i="11"/>
  <c r="K95" i="11"/>
  <c r="E712" i="4"/>
  <c r="B712" i="4"/>
  <c r="C712" i="4"/>
  <c r="D712" i="4"/>
  <c r="L93" i="11" l="1"/>
  <c r="L94" i="11"/>
  <c r="L92" i="11"/>
  <c r="L95" i="11"/>
  <c r="E713" i="4"/>
  <c r="C713" i="4"/>
  <c r="D713" i="4"/>
  <c r="B713" i="4"/>
  <c r="M95" i="11" l="1"/>
  <c r="M92" i="11"/>
  <c r="M94" i="11"/>
  <c r="M93" i="11"/>
  <c r="E714" i="4"/>
  <c r="D714" i="4"/>
  <c r="B714" i="4"/>
  <c r="C714" i="4"/>
  <c r="N93" i="11" l="1"/>
  <c r="N94" i="11"/>
  <c r="N92" i="11"/>
  <c r="N95" i="11"/>
  <c r="E715" i="4"/>
  <c r="B715" i="4"/>
  <c r="C715" i="4"/>
  <c r="D715" i="4"/>
  <c r="O94" i="11" l="1"/>
  <c r="O95" i="11"/>
  <c r="O93" i="11"/>
  <c r="O92" i="11"/>
  <c r="E716" i="4"/>
  <c r="B716" i="4"/>
  <c r="C716" i="4"/>
  <c r="D716" i="4"/>
  <c r="P95" i="11" l="1"/>
  <c r="P94" i="11"/>
  <c r="P93" i="11"/>
  <c r="P92" i="11"/>
  <c r="E717" i="4"/>
  <c r="C717" i="4"/>
  <c r="D717" i="4"/>
  <c r="B717" i="4"/>
  <c r="Q92" i="11" l="1"/>
  <c r="Q94" i="11"/>
  <c r="Q93" i="11"/>
  <c r="Q95" i="11"/>
  <c r="E718" i="4"/>
  <c r="D718" i="4"/>
  <c r="B718" i="4"/>
  <c r="C718" i="4"/>
  <c r="R93" i="11" l="1"/>
  <c r="R94" i="11"/>
  <c r="R95" i="11"/>
  <c r="R92" i="11"/>
  <c r="E719" i="4"/>
  <c r="B719" i="4"/>
  <c r="C719" i="4"/>
  <c r="D719" i="4"/>
  <c r="S94" i="11" l="1"/>
  <c r="S93" i="11"/>
  <c r="S92" i="11"/>
  <c r="S95" i="11"/>
  <c r="E720" i="4"/>
  <c r="B720" i="4"/>
  <c r="C720" i="4"/>
  <c r="D720" i="4"/>
  <c r="T92" i="11" l="1"/>
  <c r="T93" i="11"/>
  <c r="T94" i="11"/>
  <c r="T95" i="11"/>
  <c r="E721" i="4"/>
  <c r="C721" i="4"/>
  <c r="D721" i="4"/>
  <c r="B721" i="4"/>
  <c r="U92" i="11" l="1"/>
  <c r="U93" i="11"/>
  <c r="U94" i="11"/>
  <c r="U95" i="11"/>
  <c r="E722" i="4"/>
  <c r="D722" i="4"/>
  <c r="B722" i="4"/>
  <c r="C722" i="4"/>
  <c r="V93" i="11" l="1"/>
  <c r="V94" i="11"/>
  <c r="V92" i="11"/>
  <c r="V95" i="11"/>
  <c r="E723" i="4"/>
  <c r="B723" i="4"/>
  <c r="C723" i="4"/>
  <c r="D723" i="4"/>
  <c r="W93" i="11" l="1"/>
  <c r="W94" i="11"/>
  <c r="W95" i="11"/>
  <c r="W92" i="11"/>
  <c r="E724" i="4"/>
  <c r="B724" i="4"/>
  <c r="C724" i="4"/>
  <c r="D724" i="4"/>
  <c r="X93" i="11" l="1"/>
  <c r="X95" i="11"/>
  <c r="X94" i="11"/>
  <c r="X92" i="11"/>
  <c r="E725" i="4"/>
  <c r="C725" i="4"/>
  <c r="D725" i="4"/>
  <c r="B725" i="4"/>
  <c r="Y95" i="11" l="1"/>
  <c r="Y94" i="11"/>
  <c r="Y93" i="11"/>
  <c r="Y92" i="11"/>
  <c r="E726" i="4"/>
  <c r="D726" i="4"/>
  <c r="B726" i="4"/>
  <c r="C726" i="4"/>
  <c r="Z92" i="11" l="1"/>
  <c r="Z93" i="11"/>
  <c r="Z95" i="11"/>
  <c r="Z94" i="11"/>
  <c r="E727" i="4"/>
  <c r="B727" i="4"/>
  <c r="C727" i="4"/>
  <c r="D727" i="4"/>
  <c r="AA93" i="11" l="1"/>
  <c r="AA94" i="11"/>
  <c r="AA95" i="11"/>
  <c r="AA92" i="11"/>
  <c r="E728" i="4"/>
  <c r="B728" i="4"/>
  <c r="C728" i="4"/>
  <c r="D728" i="4"/>
  <c r="AB94" i="11" l="1"/>
  <c r="AB92" i="11"/>
  <c r="AB95" i="11"/>
  <c r="AB93" i="11"/>
  <c r="E729" i="4"/>
  <c r="C729" i="4"/>
  <c r="D729" i="4"/>
  <c r="B729" i="4"/>
  <c r="AC92" i="11" l="1"/>
  <c r="AC94" i="11"/>
  <c r="AC95" i="11"/>
  <c r="AC93" i="11"/>
  <c r="E730" i="4"/>
  <c r="D730" i="4"/>
  <c r="B730" i="4"/>
  <c r="C730" i="4"/>
  <c r="AD93" i="11" l="1"/>
  <c r="AD94" i="11"/>
  <c r="AD95" i="11"/>
  <c r="AD92" i="11"/>
  <c r="AF90" i="11" s="1"/>
  <c r="E731" i="4"/>
  <c r="B731" i="4"/>
  <c r="C731" i="4"/>
  <c r="D731" i="4"/>
  <c r="C99" i="11" l="1"/>
  <c r="C100" i="11"/>
  <c r="C98" i="11"/>
  <c r="C101" i="11"/>
  <c r="AM91" i="11"/>
  <c r="E732" i="4"/>
  <c r="B732" i="4"/>
  <c r="C732" i="4"/>
  <c r="D732" i="4"/>
  <c r="D98" i="11" l="1"/>
  <c r="D101" i="11"/>
  <c r="AE91" i="11"/>
  <c r="D100" i="11"/>
  <c r="D99" i="11"/>
  <c r="E733" i="4"/>
  <c r="C733" i="4"/>
  <c r="D733" i="4"/>
  <c r="B733" i="4"/>
  <c r="E101" i="11" l="1"/>
  <c r="E99" i="11"/>
  <c r="E98" i="11"/>
  <c r="E100" i="11"/>
  <c r="E734" i="4"/>
  <c r="D734" i="4"/>
  <c r="B734" i="4"/>
  <c r="C734" i="4"/>
  <c r="F100" i="11" l="1"/>
  <c r="F99" i="11"/>
  <c r="F101" i="11"/>
  <c r="F98" i="11"/>
  <c r="E735" i="4"/>
  <c r="B735" i="4"/>
  <c r="C735" i="4"/>
  <c r="D735" i="4"/>
  <c r="G100" i="11" l="1"/>
  <c r="G101" i="11"/>
  <c r="G98" i="11"/>
  <c r="G99" i="11"/>
  <c r="E736" i="4"/>
  <c r="B736" i="4"/>
  <c r="C736" i="4"/>
  <c r="D736" i="4"/>
  <c r="H100" i="11" l="1"/>
  <c r="H98" i="11"/>
  <c r="H101" i="11"/>
  <c r="H99" i="11"/>
  <c r="E737" i="4"/>
  <c r="C737" i="4"/>
  <c r="D737" i="4"/>
  <c r="B737" i="4"/>
  <c r="I101" i="11" l="1"/>
  <c r="I100" i="11"/>
  <c r="I98" i="11"/>
  <c r="I99" i="11"/>
  <c r="E738" i="4"/>
  <c r="D738" i="4"/>
  <c r="B738" i="4"/>
  <c r="C738" i="4"/>
  <c r="J100" i="11" l="1"/>
  <c r="J99" i="11"/>
  <c r="J101" i="11"/>
  <c r="J98" i="11"/>
  <c r="E739" i="4"/>
  <c r="B739" i="4"/>
  <c r="C739" i="4"/>
  <c r="D739" i="4"/>
  <c r="K98" i="11" l="1"/>
  <c r="K99" i="11"/>
  <c r="K101" i="11"/>
  <c r="K100" i="11"/>
  <c r="E740" i="4"/>
  <c r="B740" i="4"/>
  <c r="C740" i="4"/>
  <c r="D740" i="4"/>
  <c r="L101" i="11" l="1"/>
  <c r="L100" i="11"/>
  <c r="L98" i="11"/>
  <c r="L99" i="11"/>
  <c r="E741" i="4"/>
  <c r="C741" i="4"/>
  <c r="D741" i="4"/>
  <c r="B741" i="4"/>
  <c r="M101" i="11" l="1"/>
  <c r="M99" i="11"/>
  <c r="M100" i="11"/>
  <c r="M98" i="11"/>
  <c r="E742" i="4"/>
  <c r="D742" i="4"/>
  <c r="B742" i="4"/>
  <c r="C742" i="4"/>
  <c r="N100" i="11" l="1"/>
  <c r="N99" i="11"/>
  <c r="N101" i="11"/>
  <c r="N98" i="11"/>
  <c r="E743" i="4"/>
  <c r="B743" i="4"/>
  <c r="C743" i="4"/>
  <c r="D743" i="4"/>
  <c r="O98" i="11" l="1"/>
  <c r="O99" i="11"/>
  <c r="O100" i="11"/>
  <c r="O101" i="11"/>
  <c r="E744" i="4"/>
  <c r="AQ21" i="3"/>
  <c r="AQ16" i="3"/>
  <c r="AQ134" i="3"/>
  <c r="AQ135" i="3"/>
  <c r="AQ70" i="3"/>
  <c r="AQ72" i="3"/>
  <c r="AQ71" i="3"/>
  <c r="AQ73" i="3"/>
  <c r="AQ75" i="3"/>
  <c r="AQ74" i="3"/>
  <c r="B744" i="4"/>
  <c r="C744" i="4"/>
  <c r="D744" i="4"/>
  <c r="P100" i="11" l="1"/>
  <c r="P98" i="11"/>
  <c r="P99" i="11"/>
  <c r="P101" i="11"/>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Q101" i="11" l="1"/>
  <c r="Q99" i="11"/>
  <c r="Q98" i="11"/>
  <c r="Q100" i="11"/>
  <c r="E746" i="4"/>
  <c r="D746" i="4"/>
  <c r="B746" i="4"/>
  <c r="C746" i="4"/>
  <c r="R98" i="11" l="1"/>
  <c r="R99" i="11"/>
  <c r="R101" i="11"/>
  <c r="R100" i="11"/>
  <c r="E747" i="4"/>
  <c r="B747" i="4"/>
  <c r="C747" i="4"/>
  <c r="D747" i="4"/>
  <c r="S99" i="11" l="1"/>
  <c r="S98" i="11"/>
  <c r="S100" i="11"/>
  <c r="S101" i="11"/>
  <c r="E748" i="4"/>
  <c r="B748" i="4"/>
  <c r="C748" i="4"/>
  <c r="D748" i="4"/>
  <c r="T100" i="11" l="1"/>
  <c r="T101" i="11"/>
  <c r="T98" i="11"/>
  <c r="T99" i="11"/>
  <c r="E749" i="4"/>
  <c r="C749" i="4"/>
  <c r="D749" i="4"/>
  <c r="B749" i="4"/>
  <c r="U101" i="11" l="1"/>
  <c r="U98" i="11"/>
  <c r="U100" i="11"/>
  <c r="U99" i="11"/>
  <c r="E750" i="4"/>
  <c r="D750" i="4"/>
  <c r="B750" i="4"/>
  <c r="C750" i="4"/>
  <c r="V98" i="11" l="1"/>
  <c r="V99" i="11"/>
  <c r="V100" i="11"/>
  <c r="V101" i="11"/>
  <c r="E751" i="4"/>
  <c r="B751" i="4"/>
  <c r="C751" i="4"/>
  <c r="D751" i="4"/>
  <c r="W99" i="11" l="1"/>
  <c r="W100" i="11"/>
  <c r="W98" i="11"/>
  <c r="W101" i="11"/>
  <c r="E752" i="4"/>
  <c r="B752" i="4"/>
  <c r="C752" i="4"/>
  <c r="D752" i="4"/>
  <c r="X99" i="11" l="1"/>
  <c r="X101" i="11"/>
  <c r="X100" i="11"/>
  <c r="X98" i="11"/>
  <c r="E753" i="4"/>
  <c r="C753" i="4"/>
  <c r="D753" i="4"/>
  <c r="B753" i="4"/>
  <c r="Y98" i="11" l="1"/>
  <c r="Y99" i="11"/>
  <c r="Y100" i="11"/>
  <c r="Y101" i="11"/>
  <c r="E754" i="4"/>
  <c r="D754" i="4"/>
  <c r="B754" i="4"/>
  <c r="C754" i="4"/>
  <c r="Z98" i="11" l="1"/>
  <c r="Z101" i="11"/>
  <c r="Z100" i="11"/>
  <c r="Z99" i="11"/>
  <c r="E755" i="4"/>
  <c r="B755" i="4"/>
  <c r="C755" i="4"/>
  <c r="D755" i="4"/>
  <c r="AA100" i="11" l="1"/>
  <c r="AA98" i="11"/>
  <c r="AA99" i="11"/>
  <c r="AA101" i="11"/>
  <c r="E756" i="4"/>
  <c r="B756" i="4"/>
  <c r="C756" i="4"/>
  <c r="D756" i="4"/>
  <c r="AB98" i="11" l="1"/>
  <c r="AB100" i="11"/>
  <c r="AB99" i="11"/>
  <c r="AB101" i="11"/>
  <c r="E757" i="4"/>
  <c r="C757" i="4"/>
  <c r="D757" i="4"/>
  <c r="B757" i="4"/>
  <c r="AC99" i="11" l="1"/>
  <c r="AC98" i="11"/>
  <c r="AC100" i="11"/>
  <c r="AC101" i="11"/>
  <c r="E758" i="4"/>
  <c r="D758" i="4"/>
  <c r="B758" i="4"/>
  <c r="C758" i="4"/>
  <c r="AD99" i="11" l="1"/>
  <c r="AD100" i="11"/>
  <c r="AD101" i="11"/>
  <c r="AD98" i="11"/>
  <c r="AF96" i="11" s="1"/>
  <c r="E759" i="4"/>
  <c r="B759" i="4"/>
  <c r="C759" i="4"/>
  <c r="D759" i="4"/>
  <c r="C104" i="11" l="1"/>
  <c r="C106" i="11"/>
  <c r="C105" i="11"/>
  <c r="AM97" i="11"/>
  <c r="C107" i="11"/>
  <c r="E760" i="4"/>
  <c r="B760" i="4"/>
  <c r="C760" i="4"/>
  <c r="D760" i="4"/>
  <c r="D107" i="11" l="1"/>
  <c r="AE97" i="11"/>
  <c r="D104" i="11"/>
  <c r="D106" i="11"/>
  <c r="D105" i="11"/>
  <c r="E761" i="4"/>
  <c r="C761" i="4"/>
  <c r="D761" i="4"/>
  <c r="B761" i="4"/>
  <c r="E107" i="11" l="1"/>
  <c r="E105" i="11"/>
  <c r="E104" i="11"/>
  <c r="E106" i="11"/>
  <c r="E762" i="4"/>
  <c r="D762" i="4"/>
  <c r="B762" i="4"/>
  <c r="C762" i="4"/>
  <c r="F104" i="11" l="1"/>
  <c r="F107" i="11"/>
  <c r="F105" i="11"/>
  <c r="F106" i="11"/>
  <c r="E763" i="4"/>
  <c r="B763" i="4"/>
  <c r="C763" i="4"/>
  <c r="D763" i="4"/>
  <c r="G106" i="11" l="1"/>
  <c r="G105" i="11"/>
  <c r="G107" i="11"/>
  <c r="G104" i="11"/>
  <c r="E764" i="4"/>
  <c r="B764" i="4"/>
  <c r="C764" i="4"/>
  <c r="D764" i="4"/>
  <c r="H106" i="11" l="1"/>
  <c r="H104" i="11"/>
  <c r="H107" i="11"/>
  <c r="H105" i="11"/>
  <c r="E765" i="4"/>
  <c r="C765" i="4"/>
  <c r="D765" i="4"/>
  <c r="B765" i="4"/>
  <c r="I105" i="11" l="1"/>
  <c r="I104" i="11"/>
  <c r="I107" i="11"/>
  <c r="I106" i="11"/>
  <c r="E766" i="4"/>
  <c r="D766" i="4"/>
  <c r="B766" i="4"/>
  <c r="C766" i="4"/>
  <c r="J105" i="11" l="1"/>
  <c r="J106" i="11"/>
  <c r="J107" i="11"/>
  <c r="J104" i="11"/>
  <c r="E767" i="4"/>
  <c r="B767" i="4"/>
  <c r="C767" i="4"/>
  <c r="D767" i="4"/>
  <c r="K105" i="11" l="1"/>
  <c r="K107" i="11"/>
  <c r="K106" i="11"/>
  <c r="K104" i="11"/>
  <c r="E768" i="4"/>
  <c r="B768" i="4"/>
  <c r="C768" i="4"/>
  <c r="D768" i="4"/>
  <c r="L105" i="11" l="1"/>
  <c r="L107" i="11"/>
  <c r="L104" i="11"/>
  <c r="L106" i="11"/>
  <c r="E769" i="4"/>
  <c r="C769" i="4"/>
  <c r="D769" i="4"/>
  <c r="B769" i="4"/>
  <c r="M107" i="11" l="1"/>
  <c r="M105" i="11"/>
  <c r="M104" i="11"/>
  <c r="M106" i="11"/>
  <c r="E770" i="4"/>
  <c r="D770" i="4"/>
  <c r="B770" i="4"/>
  <c r="C770" i="4"/>
  <c r="N106" i="11" l="1"/>
  <c r="N105" i="11"/>
  <c r="N107" i="11"/>
  <c r="N104" i="11"/>
  <c r="E771" i="4"/>
  <c r="B771" i="4"/>
  <c r="C771" i="4"/>
  <c r="D771" i="4"/>
  <c r="O107" i="11" l="1"/>
  <c r="O105" i="11"/>
  <c r="O106" i="11"/>
  <c r="O104" i="11"/>
  <c r="E772" i="4"/>
  <c r="B772" i="4"/>
  <c r="C772" i="4"/>
  <c r="D772" i="4"/>
  <c r="P105" i="11" l="1"/>
  <c r="P106" i="11"/>
  <c r="P107" i="11"/>
  <c r="P104" i="11"/>
  <c r="E773" i="4"/>
  <c r="C773" i="4"/>
  <c r="D773" i="4"/>
  <c r="B773" i="4"/>
  <c r="Q107" i="11" l="1"/>
  <c r="Q106" i="11"/>
  <c r="Q104" i="11"/>
  <c r="Q105" i="11"/>
  <c r="E774" i="4"/>
  <c r="D774" i="4"/>
  <c r="B774" i="4"/>
  <c r="C774" i="4"/>
  <c r="R105" i="11" l="1"/>
  <c r="R106" i="11"/>
  <c r="R107" i="11"/>
  <c r="R104" i="11"/>
  <c r="E775" i="4"/>
  <c r="B775" i="4"/>
  <c r="C775" i="4"/>
  <c r="D775" i="4"/>
  <c r="S106" i="11" l="1"/>
  <c r="S107" i="11"/>
  <c r="S105" i="11"/>
  <c r="S104" i="11"/>
  <c r="E776" i="4"/>
  <c r="B776" i="4"/>
  <c r="C776" i="4"/>
  <c r="D776" i="4"/>
  <c r="T104" i="11" l="1"/>
  <c r="T106" i="11"/>
  <c r="T105" i="11"/>
  <c r="T107" i="11"/>
  <c r="E777" i="4"/>
  <c r="C777" i="4"/>
  <c r="D777" i="4"/>
  <c r="B777" i="4"/>
  <c r="U105" i="11" l="1"/>
  <c r="U107" i="11"/>
  <c r="U106" i="11"/>
  <c r="U104" i="11"/>
  <c r="E778" i="4"/>
  <c r="D778" i="4"/>
  <c r="B778" i="4"/>
  <c r="C778" i="4"/>
  <c r="V106" i="11" l="1"/>
  <c r="V105" i="11"/>
  <c r="V107" i="11"/>
  <c r="V104" i="11"/>
  <c r="E779" i="4"/>
  <c r="B779" i="4"/>
  <c r="C779" i="4"/>
  <c r="D779" i="4"/>
  <c r="W105" i="11" l="1"/>
  <c r="W106" i="11"/>
  <c r="W104" i="11"/>
  <c r="W107" i="11"/>
  <c r="E780" i="4"/>
  <c r="B780" i="4"/>
  <c r="C780" i="4"/>
  <c r="D780" i="4"/>
  <c r="X104" i="11" l="1"/>
  <c r="X107" i="11"/>
  <c r="X105" i="11"/>
  <c r="X106" i="11"/>
  <c r="E781" i="4"/>
  <c r="C781" i="4"/>
  <c r="D781" i="4"/>
  <c r="B781" i="4"/>
  <c r="Y105" i="11" l="1"/>
  <c r="Y107" i="11"/>
  <c r="Y106" i="11"/>
  <c r="Y104" i="11"/>
  <c r="E782" i="4"/>
  <c r="D782" i="4"/>
  <c r="B782" i="4"/>
  <c r="C782" i="4"/>
  <c r="Z106" i="11" l="1"/>
  <c r="Z104" i="11"/>
  <c r="Z107" i="11"/>
  <c r="Z105" i="11"/>
  <c r="E783" i="4"/>
  <c r="B783" i="4"/>
  <c r="C783" i="4"/>
  <c r="D783" i="4"/>
  <c r="AA104" i="11" l="1"/>
  <c r="AA106" i="11"/>
  <c r="AA107" i="11"/>
  <c r="AA105" i="11"/>
  <c r="E784" i="4"/>
  <c r="B784" i="4"/>
  <c r="C784" i="4"/>
  <c r="D784" i="4"/>
  <c r="AB105" i="11" l="1"/>
  <c r="AB106" i="11"/>
  <c r="AB107" i="11"/>
  <c r="AB104" i="11"/>
  <c r="E785" i="4"/>
  <c r="C785" i="4"/>
  <c r="D785" i="4"/>
  <c r="B785" i="4"/>
  <c r="AC104" i="11" l="1"/>
  <c r="AC107" i="11"/>
  <c r="AC105" i="11"/>
  <c r="AC106" i="11"/>
  <c r="E786" i="4"/>
  <c r="D786" i="4"/>
  <c r="B786" i="4"/>
  <c r="C786" i="4"/>
  <c r="AD106" i="11" l="1"/>
  <c r="AD107" i="11"/>
  <c r="AD104" i="11"/>
  <c r="AF102" i="11" s="1"/>
  <c r="AD105" i="11"/>
  <c r="E787" i="4"/>
  <c r="B787" i="4"/>
  <c r="C787" i="4"/>
  <c r="D787" i="4"/>
  <c r="C110" i="11" l="1"/>
  <c r="C112" i="11"/>
  <c r="C111" i="11"/>
  <c r="AM103" i="11"/>
  <c r="AE103" i="11" s="1"/>
  <c r="C113" i="11"/>
  <c r="E788" i="4"/>
  <c r="B788" i="4"/>
  <c r="C788" i="4"/>
  <c r="D788" i="4"/>
  <c r="D110" i="11" l="1"/>
  <c r="D113" i="11"/>
  <c r="D112" i="11"/>
  <c r="D111" i="11"/>
  <c r="E789" i="4"/>
  <c r="C789" i="4"/>
  <c r="D789" i="4"/>
  <c r="B789" i="4"/>
  <c r="E111" i="11" l="1"/>
  <c r="E113" i="11"/>
  <c r="E112" i="11"/>
  <c r="E110" i="11"/>
  <c r="E790" i="4"/>
  <c r="D790" i="4"/>
  <c r="B790" i="4"/>
  <c r="C790" i="4"/>
  <c r="F111" i="11" l="1"/>
  <c r="F113" i="11"/>
  <c r="F110" i="11"/>
  <c r="F112" i="11"/>
  <c r="E791" i="4"/>
  <c r="B791" i="4"/>
  <c r="C791" i="4"/>
  <c r="D791" i="4"/>
  <c r="G112" i="11" l="1"/>
  <c r="G110" i="11"/>
  <c r="G113" i="11"/>
  <c r="G111" i="11"/>
  <c r="E792" i="4"/>
  <c r="B792" i="4"/>
  <c r="C792" i="4"/>
  <c r="D792" i="4"/>
  <c r="H113" i="11" l="1"/>
  <c r="H111" i="11"/>
  <c r="H112" i="11"/>
  <c r="H110" i="11"/>
  <c r="E793" i="4"/>
  <c r="C793" i="4"/>
  <c r="D793" i="4"/>
  <c r="B793" i="4"/>
  <c r="I110" i="11" l="1"/>
  <c r="I111" i="11"/>
  <c r="I112" i="11"/>
  <c r="I113" i="11"/>
  <c r="E794" i="4"/>
  <c r="D794" i="4"/>
  <c r="B794" i="4"/>
  <c r="C794" i="4"/>
  <c r="J111" i="11" l="1"/>
  <c r="J110" i="11"/>
  <c r="J112" i="11"/>
  <c r="J113" i="11"/>
  <c r="E795" i="4"/>
  <c r="B795" i="4"/>
  <c r="C795" i="4"/>
  <c r="D795" i="4"/>
  <c r="K110" i="11" l="1"/>
  <c r="K113" i="11"/>
  <c r="K111" i="11"/>
  <c r="K112" i="11"/>
  <c r="E796" i="4"/>
  <c r="B796" i="4"/>
  <c r="C796" i="4"/>
  <c r="D796" i="4"/>
  <c r="L110" i="11" l="1"/>
  <c r="L113" i="11"/>
  <c r="L111" i="11"/>
  <c r="L112" i="11"/>
  <c r="E797" i="4"/>
  <c r="C797" i="4"/>
  <c r="D797" i="4"/>
  <c r="B797" i="4"/>
  <c r="M110" i="11" l="1"/>
  <c r="M111" i="11"/>
  <c r="M113" i="11"/>
  <c r="M112" i="11"/>
  <c r="E798" i="4"/>
  <c r="D798" i="4"/>
  <c r="B798" i="4"/>
  <c r="C798" i="4"/>
  <c r="N112" i="11" l="1"/>
  <c r="N110" i="11"/>
  <c r="N113" i="11"/>
  <c r="N111" i="11"/>
  <c r="E799" i="4"/>
  <c r="B799" i="4"/>
  <c r="C799" i="4"/>
  <c r="D799" i="4"/>
  <c r="O112" i="11" l="1"/>
  <c r="O110" i="11"/>
  <c r="O113" i="11"/>
  <c r="O111" i="11"/>
  <c r="E800" i="4"/>
  <c r="B800" i="4"/>
  <c r="C800" i="4"/>
  <c r="D800" i="4"/>
  <c r="P113" i="11" l="1"/>
  <c r="P112" i="11"/>
  <c r="P110" i="11"/>
  <c r="P111" i="11"/>
  <c r="E801" i="4"/>
  <c r="C801" i="4"/>
  <c r="D801" i="4"/>
  <c r="B801" i="4"/>
  <c r="Q112" i="11" l="1"/>
  <c r="Q113" i="11"/>
  <c r="Q110" i="11"/>
  <c r="Q111" i="11"/>
  <c r="E802" i="4"/>
  <c r="D802" i="4"/>
  <c r="B802" i="4"/>
  <c r="C802" i="4"/>
  <c r="R113" i="11" l="1"/>
  <c r="R111" i="11"/>
  <c r="R110" i="11"/>
  <c r="R112" i="11"/>
  <c r="E803" i="4"/>
  <c r="B803" i="4"/>
  <c r="C803" i="4"/>
  <c r="D803" i="4"/>
  <c r="S110" i="11" l="1"/>
  <c r="S111" i="11"/>
  <c r="S113" i="11"/>
  <c r="S112" i="11"/>
  <c r="E804" i="4"/>
  <c r="B804" i="4"/>
  <c r="C804" i="4"/>
  <c r="D804" i="4"/>
  <c r="T111" i="11" l="1"/>
  <c r="T113" i="11"/>
  <c r="T112" i="11"/>
  <c r="T110" i="11"/>
  <c r="E805" i="4"/>
  <c r="C805" i="4"/>
  <c r="D805" i="4"/>
  <c r="B805" i="4"/>
  <c r="U110" i="11" l="1"/>
  <c r="U113" i="11"/>
  <c r="U111" i="11"/>
  <c r="U112" i="11"/>
  <c r="E806" i="4"/>
  <c r="D806" i="4"/>
  <c r="B806" i="4"/>
  <c r="C806" i="4"/>
  <c r="V110" i="11" l="1"/>
  <c r="V113" i="11"/>
  <c r="V111" i="11"/>
  <c r="V112" i="11"/>
  <c r="E807" i="4"/>
  <c r="B807" i="4"/>
  <c r="C807" i="4"/>
  <c r="D807" i="4"/>
  <c r="W111" i="11" l="1"/>
  <c r="W113" i="11"/>
  <c r="W110" i="11"/>
  <c r="W112" i="11"/>
  <c r="E808" i="4"/>
  <c r="B808" i="4"/>
  <c r="C808" i="4"/>
  <c r="D808" i="4"/>
  <c r="X112" i="11" l="1"/>
  <c r="X113" i="11"/>
  <c r="X110" i="11"/>
  <c r="X111" i="11"/>
  <c r="E809" i="4"/>
  <c r="C809" i="4"/>
  <c r="D809" i="4"/>
  <c r="B809" i="4"/>
  <c r="Y113" i="11" l="1"/>
  <c r="Y110" i="11"/>
  <c r="Y111" i="11"/>
  <c r="Y112" i="11"/>
  <c r="E810" i="4"/>
  <c r="D810" i="4"/>
  <c r="B810" i="4"/>
  <c r="C810" i="4"/>
  <c r="Z110" i="11" l="1"/>
  <c r="Z111" i="11"/>
  <c r="Z113" i="11"/>
  <c r="Z112" i="11"/>
  <c r="E811" i="4"/>
  <c r="B811" i="4"/>
  <c r="C811" i="4"/>
  <c r="D811" i="4"/>
  <c r="AA113" i="11" l="1"/>
  <c r="AA112" i="11"/>
  <c r="AA110" i="11"/>
  <c r="AA111" i="11"/>
  <c r="E812" i="4"/>
  <c r="B812" i="4"/>
  <c r="C812" i="4"/>
  <c r="D812" i="4"/>
  <c r="AB111" i="11" l="1"/>
  <c r="AB113" i="11"/>
  <c r="AB112" i="11"/>
  <c r="AB110" i="11"/>
  <c r="E813" i="4"/>
  <c r="C813" i="4"/>
  <c r="D813" i="4"/>
  <c r="B813" i="4"/>
  <c r="AC113" i="11" l="1"/>
  <c r="AC110" i="11"/>
  <c r="AC111" i="11"/>
  <c r="AC112" i="11"/>
  <c r="E814" i="4"/>
  <c r="D814" i="4"/>
  <c r="B814" i="4"/>
  <c r="C814" i="4"/>
  <c r="AD112" i="11" l="1"/>
  <c r="AD111" i="11"/>
  <c r="AD110" i="11"/>
  <c r="AE108" i="11" s="1"/>
  <c r="AD113" i="11"/>
  <c r="E815" i="4"/>
  <c r="B815" i="4"/>
  <c r="C815" i="4"/>
  <c r="D815" i="4"/>
  <c r="C118" i="11" l="1"/>
  <c r="C116" i="11"/>
  <c r="C119" i="11"/>
  <c r="C117" i="11"/>
  <c r="AM109" i="11"/>
  <c r="AE109" i="11" s="1"/>
  <c r="E816" i="4"/>
  <c r="B816" i="4"/>
  <c r="C816" i="4"/>
  <c r="D816" i="4"/>
  <c r="D119" i="11" l="1"/>
  <c r="D118" i="11"/>
  <c r="D116" i="11"/>
  <c r="D117" i="11"/>
  <c r="E817" i="4"/>
  <c r="C817" i="4"/>
  <c r="D817" i="4"/>
  <c r="B817" i="4"/>
  <c r="E116" i="11" l="1"/>
  <c r="E119" i="11"/>
  <c r="E118" i="11"/>
  <c r="E117" i="11"/>
  <c r="E818" i="4"/>
  <c r="D818" i="4"/>
  <c r="B818" i="4"/>
  <c r="C818" i="4"/>
  <c r="F118" i="11" l="1"/>
  <c r="F117" i="11"/>
  <c r="F119" i="11"/>
  <c r="F116" i="11"/>
  <c r="E819" i="4"/>
  <c r="B819" i="4"/>
  <c r="C819" i="4"/>
  <c r="D819" i="4"/>
  <c r="G117" i="11" l="1"/>
  <c r="G119" i="11"/>
  <c r="G116" i="11"/>
  <c r="G118" i="11"/>
  <c r="E820" i="4"/>
  <c r="B820" i="4"/>
  <c r="C820" i="4"/>
  <c r="D820" i="4"/>
  <c r="H117" i="11" l="1"/>
  <c r="H119" i="11"/>
  <c r="H116" i="11"/>
  <c r="H118" i="11"/>
  <c r="E821" i="4"/>
  <c r="C821" i="4"/>
  <c r="D821" i="4"/>
  <c r="B821" i="4"/>
  <c r="I116" i="11" l="1"/>
  <c r="I119" i="11"/>
  <c r="I117" i="11"/>
  <c r="I118" i="11"/>
  <c r="E822" i="4"/>
  <c r="D822" i="4"/>
  <c r="B822" i="4"/>
  <c r="C822" i="4"/>
  <c r="J117" i="11" l="1"/>
  <c r="J118" i="11"/>
  <c r="J116" i="11"/>
  <c r="J119" i="11"/>
  <c r="E823" i="4"/>
  <c r="B823" i="4"/>
  <c r="C823" i="4"/>
  <c r="D823" i="4"/>
  <c r="K118" i="11" l="1"/>
  <c r="K119" i="11"/>
  <c r="K117" i="11"/>
  <c r="K116" i="11"/>
  <c r="E824" i="4"/>
  <c r="B824" i="4"/>
  <c r="C824" i="4"/>
  <c r="D824" i="4"/>
  <c r="L119" i="11" l="1"/>
  <c r="L117" i="11"/>
  <c r="L118" i="11"/>
  <c r="L116" i="11"/>
  <c r="E825" i="4"/>
  <c r="C825" i="4"/>
  <c r="D825" i="4"/>
  <c r="B825" i="4"/>
  <c r="M117" i="11" l="1"/>
  <c r="M116" i="11"/>
  <c r="M119" i="11"/>
  <c r="M118" i="11"/>
  <c r="E826" i="4"/>
  <c r="D826" i="4"/>
  <c r="B826" i="4"/>
  <c r="C826" i="4"/>
  <c r="N116" i="11" l="1"/>
  <c r="N117" i="11"/>
  <c r="N118" i="11"/>
  <c r="N119" i="11"/>
  <c r="E827" i="4"/>
  <c r="B827" i="4"/>
  <c r="C827" i="4"/>
  <c r="D827" i="4"/>
  <c r="O118" i="11" l="1"/>
  <c r="O119" i="11"/>
  <c r="O116" i="11"/>
  <c r="O117" i="11"/>
  <c r="E828" i="4"/>
  <c r="B828" i="4"/>
  <c r="C828" i="4"/>
  <c r="D828" i="4"/>
  <c r="P116" i="11" l="1"/>
  <c r="P118" i="11"/>
  <c r="P119" i="11"/>
  <c r="P117" i="11"/>
  <c r="E829" i="4"/>
  <c r="C829" i="4"/>
  <c r="D829" i="4"/>
  <c r="B829" i="4"/>
  <c r="Q119" i="11" l="1"/>
  <c r="Q116" i="11"/>
  <c r="Q118" i="11"/>
  <c r="Q117" i="11"/>
  <c r="E830" i="4"/>
  <c r="D830" i="4"/>
  <c r="B830" i="4"/>
  <c r="C830" i="4"/>
  <c r="R117" i="11" l="1"/>
  <c r="R116" i="11"/>
  <c r="R119" i="11"/>
  <c r="R118" i="11"/>
  <c r="E831" i="4"/>
  <c r="B831" i="4"/>
  <c r="C831" i="4"/>
  <c r="D831" i="4"/>
  <c r="S116" i="11" l="1"/>
  <c r="S118" i="11"/>
  <c r="S117" i="11"/>
  <c r="S119" i="11"/>
  <c r="E832" i="4"/>
  <c r="B832" i="4"/>
  <c r="C832" i="4"/>
  <c r="D832" i="4"/>
  <c r="T119" i="11" l="1"/>
  <c r="T116" i="11"/>
  <c r="T117" i="11"/>
  <c r="T118" i="11"/>
  <c r="E833" i="4"/>
  <c r="C833" i="4"/>
  <c r="D833" i="4"/>
  <c r="B833" i="4"/>
  <c r="U118" i="11" l="1"/>
  <c r="U116" i="11"/>
  <c r="U117" i="11"/>
  <c r="U119" i="11"/>
  <c r="E834" i="4"/>
  <c r="D834" i="4"/>
  <c r="B834" i="4"/>
  <c r="C834" i="4"/>
  <c r="V116" i="11" l="1"/>
  <c r="V119" i="11"/>
  <c r="V117" i="11"/>
  <c r="V118" i="11"/>
  <c r="E835" i="4"/>
  <c r="B835" i="4"/>
  <c r="C835" i="4"/>
  <c r="D835" i="4"/>
  <c r="W118" i="11" l="1"/>
  <c r="W116" i="11"/>
  <c r="W119" i="11"/>
  <c r="W117" i="11"/>
  <c r="E836" i="4"/>
  <c r="B836" i="4"/>
  <c r="C836" i="4"/>
  <c r="D836" i="4"/>
  <c r="X116" i="11" l="1"/>
  <c r="X117" i="11"/>
  <c r="X119" i="11"/>
  <c r="X118" i="11"/>
  <c r="E837" i="4"/>
  <c r="C837" i="4"/>
  <c r="D837" i="4"/>
  <c r="B837" i="4"/>
  <c r="Y118" i="11" l="1"/>
  <c r="Y116" i="11"/>
  <c r="Y119" i="11"/>
  <c r="Y117" i="11"/>
  <c r="E838" i="4"/>
  <c r="D838" i="4"/>
  <c r="B838" i="4"/>
  <c r="C838" i="4"/>
  <c r="Z119" i="11" l="1"/>
  <c r="Z116" i="11"/>
  <c r="Z117" i="11"/>
  <c r="Z118" i="11"/>
  <c r="E839" i="4"/>
  <c r="B839" i="4"/>
  <c r="C839" i="4"/>
  <c r="D839" i="4"/>
  <c r="AA116" i="11" l="1"/>
  <c r="AA118" i="11"/>
  <c r="AA119" i="11"/>
  <c r="AA117" i="11"/>
  <c r="E840" i="4"/>
  <c r="B840" i="4"/>
  <c r="C840" i="4"/>
  <c r="D840" i="4"/>
  <c r="AB119" i="11" l="1"/>
  <c r="AB117" i="11"/>
  <c r="AB116" i="11"/>
  <c r="AB118" i="11"/>
  <c r="E841" i="4"/>
  <c r="C841" i="4"/>
  <c r="D841" i="4"/>
  <c r="B841" i="4"/>
  <c r="AC117" i="11" l="1"/>
  <c r="AC118" i="11"/>
  <c r="AC116" i="11"/>
  <c r="AC119" i="11"/>
  <c r="E842" i="4"/>
  <c r="D842" i="4"/>
  <c r="B842" i="4"/>
  <c r="C842" i="4"/>
  <c r="AD116" i="11" l="1"/>
  <c r="AF114" i="11" s="1"/>
  <c r="AD117" i="11"/>
  <c r="AD119" i="11"/>
  <c r="AD118" i="11"/>
  <c r="E843" i="4"/>
  <c r="B843" i="4"/>
  <c r="C843" i="4"/>
  <c r="D843" i="4"/>
  <c r="C123" i="11" l="1"/>
  <c r="C124" i="11"/>
  <c r="C122" i="11"/>
  <c r="C125" i="11"/>
  <c r="AM115" i="11"/>
  <c r="AE115" i="11" s="1"/>
  <c r="E844" i="4"/>
  <c r="B844" i="4"/>
  <c r="C844" i="4"/>
  <c r="D844" i="4"/>
  <c r="D122" i="11" l="1"/>
  <c r="D124" i="11"/>
  <c r="D125" i="11"/>
  <c r="D123" i="11"/>
  <c r="E845" i="4"/>
  <c r="C845" i="4"/>
  <c r="D845" i="4"/>
  <c r="B845" i="4"/>
  <c r="E125" i="11" l="1"/>
  <c r="E124" i="11"/>
  <c r="E123" i="11"/>
  <c r="E122" i="11"/>
  <c r="E846" i="4"/>
  <c r="D846" i="4"/>
  <c r="B846" i="4"/>
  <c r="C846" i="4"/>
  <c r="F125" i="11" l="1"/>
  <c r="F124" i="11"/>
  <c r="F123" i="11"/>
  <c r="F122" i="11"/>
  <c r="E847" i="4"/>
  <c r="B847" i="4"/>
  <c r="C847" i="4"/>
  <c r="D847" i="4"/>
  <c r="G124" i="11" l="1"/>
  <c r="G125" i="11"/>
  <c r="G122" i="11"/>
  <c r="G123" i="11"/>
  <c r="E848" i="4"/>
  <c r="B848" i="4"/>
  <c r="C848" i="4"/>
  <c r="D848" i="4"/>
  <c r="H123" i="11" l="1"/>
  <c r="H124" i="11"/>
  <c r="H122" i="11"/>
  <c r="H125" i="11"/>
  <c r="E849" i="4"/>
  <c r="C849" i="4"/>
  <c r="D849" i="4"/>
  <c r="B849" i="4"/>
  <c r="I124" i="11" l="1"/>
  <c r="I125" i="11"/>
  <c r="I122" i="11"/>
  <c r="I123" i="11"/>
  <c r="E850" i="4"/>
  <c r="D850" i="4"/>
  <c r="B850" i="4"/>
  <c r="C850" i="4"/>
  <c r="J125" i="11" l="1"/>
  <c r="J122" i="11"/>
  <c r="J123" i="11"/>
  <c r="J124" i="11"/>
  <c r="E851" i="4"/>
  <c r="B851" i="4"/>
  <c r="C851" i="4"/>
  <c r="D851" i="4"/>
  <c r="K123" i="11" l="1"/>
  <c r="K124" i="11"/>
  <c r="K122" i="11"/>
  <c r="K125" i="11"/>
  <c r="E852" i="4"/>
  <c r="B852" i="4"/>
  <c r="C852" i="4"/>
  <c r="D852" i="4"/>
  <c r="L124" i="11" l="1"/>
  <c r="L125" i="11"/>
  <c r="L123" i="11"/>
  <c r="L122" i="11"/>
  <c r="E853" i="4"/>
  <c r="C853" i="4"/>
  <c r="D853" i="4"/>
  <c r="B853" i="4"/>
  <c r="M123" i="11" l="1"/>
  <c r="M124" i="11"/>
  <c r="M122" i="11"/>
  <c r="M125" i="11"/>
  <c r="E854" i="4"/>
  <c r="D854" i="4"/>
  <c r="B854" i="4"/>
  <c r="C854" i="4"/>
  <c r="N125" i="11" l="1"/>
  <c r="N122" i="11"/>
  <c r="N124" i="11"/>
  <c r="N123" i="11"/>
  <c r="E855" i="4"/>
  <c r="B855" i="4"/>
  <c r="C855" i="4"/>
  <c r="D855" i="4"/>
  <c r="O125" i="11" l="1"/>
  <c r="O122" i="11"/>
  <c r="O124" i="11"/>
  <c r="O123" i="11"/>
  <c r="E856" i="4"/>
  <c r="B856" i="4"/>
  <c r="C856" i="4"/>
  <c r="D856" i="4"/>
  <c r="P122" i="11" l="1"/>
  <c r="P125" i="11"/>
  <c r="P123" i="11"/>
  <c r="P124" i="11"/>
  <c r="E857" i="4"/>
  <c r="C857" i="4"/>
  <c r="D857" i="4"/>
  <c r="B857" i="4"/>
  <c r="Q124" i="11" l="1"/>
  <c r="Q125" i="11"/>
  <c r="Q122" i="11"/>
  <c r="Q123" i="11"/>
  <c r="E858" i="4"/>
  <c r="D858" i="4"/>
  <c r="B858" i="4"/>
  <c r="C858" i="4"/>
  <c r="R124" i="11" l="1"/>
  <c r="R123" i="11"/>
  <c r="R122" i="11"/>
  <c r="R125" i="11"/>
  <c r="E859" i="4"/>
  <c r="B859" i="4"/>
  <c r="C859" i="4"/>
  <c r="D859" i="4"/>
  <c r="S123" i="11" l="1"/>
  <c r="S125" i="11"/>
  <c r="S124" i="11"/>
  <c r="S122" i="11"/>
  <c r="E860" i="4"/>
  <c r="B860" i="4"/>
  <c r="C860" i="4"/>
  <c r="D860" i="4"/>
  <c r="T122" i="11" l="1"/>
  <c r="T124" i="11"/>
  <c r="T125" i="11"/>
  <c r="T123" i="11"/>
  <c r="E861" i="4"/>
  <c r="C861" i="4"/>
  <c r="D861" i="4"/>
  <c r="B861" i="4"/>
  <c r="U122" i="11" l="1"/>
  <c r="U125" i="11"/>
  <c r="U123" i="11"/>
  <c r="U124" i="11"/>
  <c r="E862" i="4"/>
  <c r="D862" i="4"/>
  <c r="B862" i="4"/>
  <c r="C862" i="4"/>
  <c r="V125" i="11" l="1"/>
  <c r="V122" i="11"/>
  <c r="V124" i="11"/>
  <c r="V123" i="11"/>
  <c r="E863" i="4"/>
  <c r="B863" i="4"/>
  <c r="C863" i="4"/>
  <c r="D863" i="4"/>
  <c r="W122" i="11" l="1"/>
  <c r="W125" i="11"/>
  <c r="W123" i="11"/>
  <c r="W124" i="11"/>
  <c r="E864" i="4"/>
  <c r="B864" i="4"/>
  <c r="C864" i="4"/>
  <c r="D864" i="4"/>
  <c r="X125" i="11" l="1"/>
  <c r="X124" i="11"/>
  <c r="X123" i="11"/>
  <c r="X122" i="11"/>
  <c r="E865" i="4"/>
  <c r="C865" i="4"/>
  <c r="D865" i="4"/>
  <c r="B865" i="4"/>
  <c r="Y122" i="11" l="1"/>
  <c r="Y125" i="11"/>
  <c r="Y124" i="11"/>
  <c r="Y123" i="11"/>
  <c r="E866" i="4"/>
  <c r="D866" i="4"/>
  <c r="B866" i="4"/>
  <c r="C866" i="4"/>
  <c r="Z123" i="11" l="1"/>
  <c r="Z125" i="11"/>
  <c r="Z122" i="11"/>
  <c r="Z124" i="11"/>
  <c r="E867" i="4"/>
  <c r="B867" i="4"/>
  <c r="C867" i="4"/>
  <c r="D867" i="4"/>
  <c r="AA125" i="11" l="1"/>
  <c r="AA124" i="11"/>
  <c r="AA122" i="11"/>
  <c r="AA123" i="11"/>
  <c r="E868" i="4"/>
  <c r="B868" i="4"/>
  <c r="C868" i="4"/>
  <c r="D868" i="4"/>
  <c r="AB123" i="11" l="1"/>
  <c r="AB122" i="11"/>
  <c r="AB125" i="11"/>
  <c r="AB124" i="11"/>
  <c r="E869" i="4"/>
  <c r="C869" i="4"/>
  <c r="D869" i="4"/>
  <c r="B869" i="4"/>
  <c r="AC125" i="11" l="1"/>
  <c r="AC124" i="11"/>
  <c r="AC122" i="11"/>
  <c r="AC123" i="11"/>
  <c r="E870" i="4"/>
  <c r="D870" i="4"/>
  <c r="B870" i="4"/>
  <c r="C870" i="4"/>
  <c r="AD123" i="11" l="1"/>
  <c r="AD122" i="11"/>
  <c r="AF120" i="11" s="1"/>
  <c r="AD125" i="11"/>
  <c r="AD124" i="11"/>
  <c r="E871" i="4"/>
  <c r="B871" i="4"/>
  <c r="C871" i="4"/>
  <c r="D871" i="4"/>
  <c r="C131" i="11" l="1"/>
  <c r="AM121" i="11"/>
  <c r="AE121" i="11" s="1"/>
  <c r="C129" i="11"/>
  <c r="C128" i="11"/>
  <c r="C130" i="11"/>
  <c r="E872" i="4"/>
  <c r="B872" i="4"/>
  <c r="C872" i="4"/>
  <c r="D872" i="4"/>
  <c r="D131" i="11" l="1"/>
  <c r="D128" i="11"/>
  <c r="D130" i="11"/>
  <c r="D129" i="11"/>
  <c r="E873" i="4"/>
  <c r="C873" i="4"/>
  <c r="D873" i="4"/>
  <c r="B873" i="4"/>
  <c r="E128" i="11" l="1"/>
  <c r="E131" i="11"/>
  <c r="E130" i="11"/>
  <c r="E129" i="11"/>
  <c r="E874" i="4"/>
  <c r="D874" i="4"/>
  <c r="B874" i="4"/>
  <c r="C874" i="4"/>
  <c r="F129" i="11" l="1"/>
  <c r="F131" i="11"/>
  <c r="F130" i="11"/>
  <c r="F128" i="11"/>
  <c r="E875" i="4"/>
  <c r="B875" i="4"/>
  <c r="C875" i="4"/>
  <c r="D875" i="4"/>
  <c r="G130" i="11" l="1"/>
  <c r="G131" i="11"/>
  <c r="G128" i="11"/>
  <c r="G129" i="11"/>
  <c r="E876" i="4"/>
  <c r="B876" i="4"/>
  <c r="C876" i="4"/>
  <c r="D876" i="4"/>
  <c r="H131" i="11" l="1"/>
  <c r="H128" i="11"/>
  <c r="H129" i="11"/>
  <c r="H130" i="11"/>
  <c r="E877" i="4"/>
  <c r="C877" i="4"/>
  <c r="D877" i="4"/>
  <c r="B877" i="4"/>
  <c r="I128" i="11" l="1"/>
  <c r="I129" i="11"/>
  <c r="I130" i="11"/>
  <c r="I131" i="11"/>
  <c r="E878" i="4"/>
  <c r="D878" i="4"/>
  <c r="B878" i="4"/>
  <c r="C878" i="4"/>
  <c r="J131" i="11" l="1"/>
  <c r="J130" i="11"/>
  <c r="J129" i="11"/>
  <c r="J128" i="11"/>
  <c r="E879" i="4"/>
  <c r="B879" i="4"/>
  <c r="C879" i="4"/>
  <c r="D879" i="4"/>
  <c r="K128" i="11" l="1"/>
  <c r="K131" i="11"/>
  <c r="K129" i="11"/>
  <c r="K130" i="11"/>
  <c r="E880" i="4"/>
  <c r="B880" i="4"/>
  <c r="C880" i="4"/>
  <c r="D880" i="4"/>
  <c r="L131" i="11" l="1"/>
  <c r="L130" i="11"/>
  <c r="L128" i="11"/>
  <c r="L129" i="11"/>
  <c r="E881" i="4"/>
  <c r="C881" i="4"/>
  <c r="D881" i="4"/>
  <c r="B881" i="4"/>
  <c r="M128" i="11" l="1"/>
  <c r="M131" i="11"/>
  <c r="M129" i="11"/>
  <c r="M130" i="11"/>
  <c r="E882" i="4"/>
  <c r="D882" i="4"/>
  <c r="B882" i="4"/>
  <c r="C882" i="4"/>
  <c r="N130" i="11" l="1"/>
  <c r="N129" i="11"/>
  <c r="N131" i="11"/>
  <c r="N128" i="11"/>
  <c r="E883" i="4"/>
  <c r="B883" i="4"/>
  <c r="C883" i="4"/>
  <c r="D883" i="4"/>
  <c r="O130" i="11" l="1"/>
  <c r="O131" i="11"/>
  <c r="O128" i="11"/>
  <c r="O129" i="11"/>
  <c r="E884" i="4"/>
  <c r="B884" i="4"/>
  <c r="C884" i="4"/>
  <c r="D884" i="4"/>
  <c r="P128" i="11" l="1"/>
  <c r="P130" i="11"/>
  <c r="P129" i="11"/>
  <c r="P131" i="11"/>
  <c r="E885" i="4"/>
  <c r="C885" i="4"/>
  <c r="D885" i="4"/>
  <c r="B885" i="4"/>
  <c r="Q130" i="11" l="1"/>
  <c r="Q128" i="11"/>
  <c r="Q129" i="11"/>
  <c r="Q131" i="11"/>
  <c r="E886" i="4"/>
  <c r="D886" i="4"/>
  <c r="B886" i="4"/>
  <c r="C886" i="4"/>
  <c r="R128" i="11" l="1"/>
  <c r="R130" i="11"/>
  <c r="R131" i="11"/>
  <c r="R129" i="11"/>
  <c r="E887" i="4"/>
  <c r="B887" i="4"/>
  <c r="C887" i="4"/>
  <c r="D887" i="4"/>
  <c r="S130" i="11" l="1"/>
  <c r="S128" i="11"/>
  <c r="S131" i="11"/>
  <c r="S129" i="11"/>
  <c r="E888" i="4"/>
  <c r="B888" i="4"/>
  <c r="C888" i="4"/>
  <c r="D888" i="4"/>
  <c r="T128" i="11" l="1"/>
  <c r="T129" i="11"/>
  <c r="T130" i="11"/>
  <c r="T131" i="11"/>
  <c r="E889" i="4"/>
  <c r="C889" i="4"/>
  <c r="D889" i="4"/>
  <c r="B889" i="4"/>
  <c r="U131" i="11" l="1"/>
  <c r="U130" i="11"/>
  <c r="U129" i="11"/>
  <c r="U128" i="11"/>
  <c r="E890" i="4"/>
  <c r="D890" i="4"/>
  <c r="B890" i="4"/>
  <c r="C890" i="4"/>
  <c r="V129" i="11" l="1"/>
  <c r="V130" i="11"/>
  <c r="V128" i="11"/>
  <c r="V131" i="11"/>
  <c r="E891" i="4"/>
  <c r="B891" i="4"/>
  <c r="C891" i="4"/>
  <c r="D891" i="4"/>
  <c r="W130" i="11" l="1"/>
  <c r="W129" i="11"/>
  <c r="W131" i="11"/>
  <c r="W128" i="11"/>
  <c r="E892" i="4"/>
  <c r="B892" i="4"/>
  <c r="C892" i="4"/>
  <c r="D892" i="4"/>
  <c r="X128" i="11" l="1"/>
  <c r="X130" i="11"/>
  <c r="X131" i="11"/>
  <c r="X129" i="11"/>
  <c r="E893" i="4"/>
  <c r="C893" i="4"/>
  <c r="D893" i="4"/>
  <c r="B893" i="4"/>
  <c r="Y130" i="11" l="1"/>
  <c r="Y128" i="11"/>
  <c r="Y129" i="11"/>
  <c r="Y131" i="11"/>
  <c r="E894" i="4"/>
  <c r="D894" i="4"/>
  <c r="B894" i="4"/>
  <c r="C894" i="4"/>
  <c r="Z129" i="11" l="1"/>
  <c r="Z130" i="11"/>
  <c r="Z128" i="11"/>
  <c r="Z131" i="11"/>
  <c r="E895" i="4"/>
  <c r="B895" i="4"/>
  <c r="C895" i="4"/>
  <c r="D895" i="4"/>
  <c r="AA128" i="11" l="1"/>
  <c r="AA130" i="11"/>
  <c r="AA131" i="11"/>
  <c r="AA129" i="11"/>
  <c r="E896" i="4"/>
  <c r="B896" i="4"/>
  <c r="C896" i="4"/>
  <c r="D896" i="4"/>
  <c r="AB128" i="11" l="1"/>
  <c r="AB130" i="11"/>
  <c r="AB131" i="11"/>
  <c r="AB129" i="11"/>
  <c r="E897" i="4"/>
  <c r="C897" i="4"/>
  <c r="D897" i="4"/>
  <c r="B897" i="4"/>
  <c r="AC131" i="11" l="1"/>
  <c r="AC128" i="11"/>
  <c r="AC129" i="11"/>
  <c r="AC130" i="11"/>
  <c r="E898" i="4"/>
  <c r="D898" i="4"/>
  <c r="B898" i="4"/>
  <c r="C898" i="4"/>
  <c r="AD131" i="11" l="1"/>
  <c r="AD130" i="11"/>
  <c r="AD129" i="11"/>
  <c r="AD128" i="11"/>
  <c r="AF126" i="11" s="1"/>
  <c r="E899" i="4"/>
  <c r="B899" i="4"/>
  <c r="C899" i="4"/>
  <c r="D899" i="4"/>
  <c r="C136" i="11" l="1"/>
  <c r="C134" i="11"/>
  <c r="C135" i="11"/>
  <c r="AM127" i="11"/>
  <c r="AE127" i="11" s="1"/>
  <c r="C137" i="11"/>
  <c r="E900" i="4"/>
  <c r="B900" i="4"/>
  <c r="C900" i="4"/>
  <c r="D900" i="4"/>
  <c r="D134" i="11" l="1"/>
  <c r="D136" i="11"/>
  <c r="D137" i="11"/>
  <c r="D135" i="11"/>
  <c r="E901" i="4"/>
  <c r="C901" i="4"/>
  <c r="D901" i="4"/>
  <c r="B901" i="4"/>
  <c r="E135" i="11" l="1"/>
  <c r="E137" i="11"/>
  <c r="E134" i="11"/>
  <c r="E136" i="11"/>
  <c r="E902" i="4"/>
  <c r="D902" i="4"/>
  <c r="B902" i="4"/>
  <c r="C902" i="4"/>
  <c r="F134" i="11" l="1"/>
  <c r="F136" i="11"/>
  <c r="F135" i="11"/>
  <c r="F137" i="11"/>
  <c r="E903" i="4"/>
  <c r="B903" i="4"/>
  <c r="C903" i="4"/>
  <c r="D903" i="4"/>
  <c r="G134" i="11" l="1"/>
  <c r="G135" i="11"/>
  <c r="G136" i="11"/>
  <c r="G137" i="11"/>
  <c r="E904" i="4"/>
  <c r="B904" i="4"/>
  <c r="C904" i="4"/>
  <c r="D904" i="4"/>
  <c r="H137" i="11" l="1"/>
  <c r="H135" i="11"/>
  <c r="H134" i="11"/>
  <c r="H136" i="11"/>
  <c r="E905" i="4"/>
  <c r="C905" i="4"/>
  <c r="D905" i="4"/>
  <c r="B905" i="4"/>
  <c r="I134" i="11" l="1"/>
  <c r="I135" i="11"/>
  <c r="I136" i="11"/>
  <c r="I137" i="11"/>
  <c r="E906" i="4"/>
  <c r="D906" i="4"/>
  <c r="B906" i="4"/>
  <c r="C906" i="4"/>
  <c r="J135" i="11" l="1"/>
  <c r="J134" i="11"/>
  <c r="J136" i="11"/>
  <c r="J137" i="11"/>
  <c r="E907" i="4"/>
  <c r="B907" i="4"/>
  <c r="C907" i="4"/>
  <c r="D907" i="4"/>
  <c r="K136" i="11" l="1"/>
  <c r="K137" i="11"/>
  <c r="K134" i="11"/>
  <c r="K135" i="11"/>
  <c r="E908" i="4"/>
  <c r="B908" i="4"/>
  <c r="C908" i="4"/>
  <c r="D908" i="4"/>
  <c r="L137" i="11" l="1"/>
  <c r="L135" i="11"/>
  <c r="L136" i="11"/>
  <c r="L134" i="11"/>
  <c r="E909" i="4"/>
  <c r="C909" i="4"/>
  <c r="D909" i="4"/>
  <c r="B909" i="4"/>
  <c r="M136" i="11" l="1"/>
  <c r="M134" i="11"/>
  <c r="M137" i="11"/>
  <c r="M135" i="11"/>
  <c r="E910" i="4"/>
  <c r="D910" i="4"/>
  <c r="B910" i="4"/>
  <c r="C910" i="4"/>
  <c r="N134" i="11" l="1"/>
  <c r="N136" i="11"/>
  <c r="N137" i="11"/>
  <c r="N135" i="11"/>
  <c r="E911" i="4"/>
  <c r="B911" i="4"/>
  <c r="C911" i="4"/>
  <c r="D911" i="4"/>
  <c r="O134" i="11" l="1"/>
  <c r="O136" i="11"/>
  <c r="O135" i="11"/>
  <c r="O137" i="11"/>
  <c r="E912" i="4"/>
  <c r="B912" i="4"/>
  <c r="C912" i="4"/>
  <c r="D912" i="4"/>
  <c r="P135" i="11" l="1"/>
  <c r="P137" i="11"/>
  <c r="P136" i="11"/>
  <c r="P134" i="11"/>
  <c r="E913" i="4"/>
  <c r="C913" i="4"/>
  <c r="D913" i="4"/>
  <c r="B913" i="4"/>
  <c r="Q135" i="11" l="1"/>
  <c r="Q134" i="11"/>
  <c r="Q137" i="11"/>
  <c r="Q136" i="11"/>
  <c r="E914" i="4"/>
  <c r="D914" i="4"/>
  <c r="B914" i="4"/>
  <c r="C914" i="4"/>
  <c r="R134" i="11" l="1"/>
  <c r="R136" i="11"/>
  <c r="R137" i="11"/>
  <c r="R135" i="11"/>
  <c r="E915" i="4"/>
  <c r="B915" i="4"/>
  <c r="C915" i="4"/>
  <c r="D915" i="4"/>
  <c r="S135" i="11" l="1"/>
  <c r="S136" i="11"/>
  <c r="S137" i="11"/>
  <c r="S134" i="11"/>
  <c r="E916" i="4"/>
  <c r="B916" i="4"/>
  <c r="C916" i="4"/>
  <c r="D916" i="4"/>
  <c r="T134" i="11" l="1"/>
  <c r="T137" i="11"/>
  <c r="T135" i="11"/>
  <c r="T136" i="11"/>
  <c r="E917" i="4"/>
  <c r="C917" i="4"/>
  <c r="D917" i="4"/>
  <c r="B917" i="4"/>
  <c r="U135" i="11" l="1"/>
  <c r="U136" i="11"/>
  <c r="U134" i="11"/>
  <c r="U137" i="11"/>
  <c r="E918" i="4"/>
  <c r="D918" i="4"/>
  <c r="B918" i="4"/>
  <c r="C918" i="4"/>
  <c r="V134" i="11" l="1"/>
  <c r="V136" i="11"/>
  <c r="V135" i="11"/>
  <c r="V137" i="11"/>
  <c r="E919" i="4"/>
  <c r="B919" i="4"/>
  <c r="C919" i="4"/>
  <c r="D919" i="4"/>
  <c r="W136" i="11" l="1"/>
  <c r="W137" i="11"/>
  <c r="W134" i="11"/>
  <c r="W135" i="11"/>
  <c r="E920" i="4"/>
  <c r="B920" i="4"/>
  <c r="C920" i="4"/>
  <c r="D920" i="4"/>
  <c r="X136" i="11" l="1"/>
  <c r="X134" i="11"/>
  <c r="X135" i="11"/>
  <c r="X137" i="11"/>
  <c r="E921" i="4"/>
  <c r="C921" i="4"/>
  <c r="D921" i="4"/>
  <c r="B921" i="4"/>
  <c r="Y134" i="11" l="1"/>
  <c r="Y135" i="11"/>
  <c r="Y136" i="11"/>
  <c r="Y137" i="11"/>
  <c r="E922" i="4"/>
  <c r="D922" i="4"/>
  <c r="B922" i="4"/>
  <c r="C922" i="4"/>
  <c r="Z134" i="11" l="1"/>
  <c r="Z135" i="11"/>
  <c r="Z136" i="11"/>
  <c r="Z137" i="11"/>
  <c r="E923" i="4"/>
  <c r="B923" i="4"/>
  <c r="C923" i="4"/>
  <c r="D923" i="4"/>
  <c r="AA136" i="11" l="1"/>
  <c r="AA135" i="11"/>
  <c r="AA137" i="11"/>
  <c r="AA134" i="11"/>
  <c r="E924" i="4"/>
  <c r="B924" i="4"/>
  <c r="C924" i="4"/>
  <c r="D924" i="4"/>
  <c r="AB135" i="11" l="1"/>
  <c r="AB137" i="11"/>
  <c r="AB136" i="11"/>
  <c r="AB134" i="11"/>
  <c r="E925" i="4"/>
  <c r="C925" i="4"/>
  <c r="D925" i="4"/>
  <c r="B925" i="4"/>
  <c r="AC136" i="11" l="1"/>
  <c r="AC135" i="11"/>
  <c r="AC134" i="11"/>
  <c r="AC137" i="11"/>
  <c r="E926" i="4"/>
  <c r="D926" i="4"/>
  <c r="B926" i="4"/>
  <c r="C926" i="4"/>
  <c r="AD137" i="11" l="1"/>
  <c r="AD136" i="11"/>
  <c r="AD135" i="11"/>
  <c r="AD134" i="11"/>
  <c r="AF132" i="11" s="1"/>
  <c r="E927" i="4"/>
  <c r="B927" i="4"/>
  <c r="C927" i="4"/>
  <c r="D927" i="4"/>
  <c r="AM133" i="11" l="1"/>
  <c r="E928" i="4"/>
  <c r="B928" i="4"/>
  <c r="C928" i="4"/>
  <c r="D928" i="4"/>
  <c r="AE133" i="11" l="1"/>
  <c r="AM146" i="11"/>
  <c r="E929" i="4"/>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<sst xmlns="http://schemas.openxmlformats.org/spreadsheetml/2006/main" count="1360" uniqueCount="137">
  <si>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</si>
  <si>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</si>
  <si>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</si>
  <si>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</si>
  <si>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</si>
  <si>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</si>
  <si>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</si>
  <si>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</si>
  <si>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</si>
  <si>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</si>
  <si>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</si>
  <si>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</si>
  <si>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</si>
  <si>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</si>
  <si>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</si>
  <si>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</si>
  <si>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</si>
  <si>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</si>
  <si>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</si>
  <si>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</si>
  <si>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</si>
  <si>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</si>
  <si>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</si>
  <si>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</si>
  <si>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</si>
  <si>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</si>
  <si>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</si>
  <si>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</si>
  <si>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</si>
  <si>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</si>
  <si>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</si>
  <si>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</si>
  <si>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</si>
  <si>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</si>
  <si>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</si>
  <si>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</si>
  <si>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</si>
  <si>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</si>
  <si>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</si>
  <si>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</si>
  <si>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</si>
  <si>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</si>
  <si>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</si>
  <si>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</si>
  <si>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</si>
  <si>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</si>
  <si>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</si>
  <si>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</si>
  <si>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</si>
  <si>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</si>
  <si>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</si>
  <si>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</si>
  <si>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</si>
  <si>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</si>
  <si>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</si>
  <si>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</si>
  <si>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</si>
  <si>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</si>
  <si>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</si>
  <si>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</si>
  <si>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</si>
  <si>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</si>
  <si>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</si>
  <si>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</si>
  <si>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</si>
  <si>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</si>
  <si>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</si>
  <si>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</si>
  <si>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</si>
  <si>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</si>
  <si>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</si>
  <si>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</si>
  <si>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</si>
  <si>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</si>
  <si>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</si>
  <si>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</si>
  <si>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</si>
  <si>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</si>
  <si>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</si>
  <si>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</si>
  <si>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</si>
  <si>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</si>
  <si>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</si>
  <si>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</si>
  <si>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</si>
  <si>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</si>
  <si>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</si>
  <si>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</si>
  <si>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</si>
  <si>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</si>
  <si>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</si>
  <si>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</si>
  <si>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</si>
  <si>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</si>
  <si>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</si>
  <si>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</si>
  <si>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</si>
  <si>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</si>
  <si>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</si>
  <si>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</si>
  <si>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</si>
  <si>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</si>
  <si>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</si>
  <si>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</si>
  <si>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</si>
  <si>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</si>
  <si>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</si>
  <si>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</si>
  <si>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計画・実施工程表</t>
    <rPh sb="0" eb="2">
      <t>ケイカク</t>
    </rPh>
    <rPh sb="3" eb="5">
      <t>ジッシ</t>
    </rPh>
    <rPh sb="5" eb="8">
      <t>コウテイヒョウ</t>
    </rPh>
    <phoneticPr fontId="1"/>
  </si>
  <si>
    <t>（参考）通期の現場閉所率算定</t>
    <rPh sb="1" eb="3">
      <t>サンコウ</t>
    </rPh>
    <rPh sb="4" eb="6">
      <t>ツウキ</t>
    </rPh>
    <rPh sb="7" eb="9">
      <t>ゲンバ</t>
    </rPh>
    <rPh sb="9" eb="11">
      <t>ヘイショ</t>
    </rPh>
    <rPh sb="11" eb="12">
      <t>リツ</t>
    </rPh>
    <rPh sb="12" eb="14">
      <t>サンテイ</t>
    </rPh>
    <phoneticPr fontId="1"/>
  </si>
  <si>
    <t>　2027年の祝日一覧</t>
    <rPh sb="5" eb="6">
      <t>ネン</t>
    </rPh>
    <rPh sb="7" eb="9">
      <t>シュクジツ</t>
    </rPh>
    <rPh sb="9" eb="11">
      <t>イチラン</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</si>
  <si>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（週休２日工事（現場閉所）・通期）を作成しましたので提出します。</t>
    </r>
    <rPh sb="0" eb="2">
      <t>カキ</t>
    </rPh>
    <rPh sb="7" eb="9">
      <t>ケイカク</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</si>
  <si>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計画工程表</t>
    </r>
    <r>
      <rPr>
        <sz val="24"/>
        <color theme="1"/>
        <rFont val="UD デジタル 教科書体 N-B"/>
        <family val="1"/>
        <charset val="128"/>
      </rPr>
      <t>（週休２日工事（現場閉所）・月単位）を作成しましたので提出します。</t>
    </r>
    <rPh sb="7" eb="9">
      <t>ケイカク</t>
    </rPh>
    <rPh sb="9" eb="12">
      <t>コウテイヒョウ</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</si>
  <si>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（週休２日工事（現場閉所）・通期）を作成しましたので提出します。</t>
    </r>
    <rPh sb="0" eb="2">
      <t>カキ</t>
    </rPh>
    <rPh sb="7" eb="9">
      <t>ジッシ</t>
    </rPh>
    <rPh sb="9" eb="12">
      <t>コウテイヒョウ</t>
    </rPh>
    <rPh sb="30" eb="32">
      <t>サクセイ</t>
    </rPh>
    <rPh sb="38" eb="40">
      <t>テイシュツ</t>
    </rPh>
    <phoneticPr fontId="1"/>
  </si>
  <si>
    <r>
      <rPr>
        <sz val="24"/>
        <color theme="1"/>
        <rFont val="UD デジタル 教科書体 N-B"/>
        <family val="1"/>
        <charset val="128"/>
      </rPr>
      <t>下記のとおり、</t>
    </r>
    <r>
      <rPr>
        <b/>
        <sz val="24"/>
        <color theme="1"/>
        <rFont val="UD デジタル 教科書体 N-B"/>
        <family val="1"/>
        <charset val="128"/>
      </rPr>
      <t>実施工程表</t>
    </r>
    <r>
      <rPr>
        <sz val="24"/>
        <color theme="1"/>
        <rFont val="UD デジタル 教科書体 N-B"/>
        <family val="1"/>
        <charset val="128"/>
      </rPr>
      <t>（週休２日工事（現場閉所）・月単位）を作成しましたので提出します。</t>
    </r>
    <rPh sb="7" eb="9">
      <t>ジッシ</t>
    </rPh>
    <rPh sb="9" eb="12">
      <t>コウテイヒョウ</t>
    </rPh>
    <phoneticPr fontId="1"/>
  </si>
  <si>
    <t>計画・実施工程表の作成（例）</t>
    <rPh sb="0" eb="2">
      <t>ケイカク</t>
    </rPh>
    <rPh sb="3" eb="5">
      <t>ジッシ</t>
    </rPh>
    <rPh sb="5" eb="8">
      <t>コウテイヒョウ</t>
    </rPh>
    <rPh sb="9" eb="11">
      <t>サクセイ</t>
    </rPh>
    <rPh sb="12" eb="13">
      <t>レイ</t>
    </rPh>
    <phoneticPr fontId="1"/>
  </si>
  <si>
    <t>　2028年の祝日一覧</t>
    <rPh sb="5" eb="6">
      <t>ネン</t>
    </rPh>
    <rPh sb="7" eb="9">
      <t>シュクジツ</t>
    </rPh>
    <rPh sb="9" eb="11">
      <t>イチラン</t>
    </rPh>
    <phoneticPr fontId="1"/>
  </si>
  <si>
    <t>の現場閉所</t>
    <phoneticPr fontId="1"/>
  </si>
  <si>
    <t>←選択してください</t>
    <rPh sb="1" eb="3">
      <t>センタク</t>
    </rPh>
    <phoneticPr fontId="1"/>
  </si>
  <si>
    <t>クリアの数→</t>
    <rPh sb="4" eb="5">
      <t>カズ</t>
    </rPh>
    <phoneticPr fontId="1"/>
  </si>
  <si>
    <t>集計期間の数→</t>
    <rPh sb="0" eb="4">
      <t>シュウケイキカン</t>
    </rPh>
    <rPh sb="5" eb="6">
      <t>カズ</t>
    </rPh>
    <phoneticPr fontId="1"/>
  </si>
  <si>
    <t>達成の数→</t>
    <rPh sb="0" eb="2">
      <t>タッセイ</t>
    </rPh>
    <phoneticPr fontId="1"/>
  </si>
  <si>
    <t>単位期間判定</t>
    <phoneticPr fontId="1"/>
  </si>
  <si>
    <t>←自ら判定し、選択してください</t>
    <rPh sb="1" eb="2">
      <t>ミズカ</t>
    </rPh>
    <rPh sb="3" eb="5">
      <t>ハンテイ</t>
    </rPh>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</si>
  <si>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</si>
  <si>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</si>
  <si>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</si>
  <si>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</si>
  <si>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月単位</t>
  </si>
  <si>
    <t>本工事での実施方式(当初)：</t>
    <rPh sb="0" eb="3">
      <t>ホンコウジ</t>
    </rPh>
    <rPh sb="5" eb="9">
      <t>ジッシホウシキ</t>
    </rPh>
    <rPh sb="10" eb="12">
      <t>トウショ</t>
    </rPh>
    <phoneticPr fontId="1"/>
  </si>
  <si>
    <t>完全週休２日</t>
  </si>
  <si>
    <t>本工事での実施方式(変更)：</t>
    <rPh sb="0" eb="3">
      <t>ホンコウジ</t>
    </rPh>
    <rPh sb="5" eb="9">
      <t>ジッシホウシキ</t>
    </rPh>
    <rPh sb="10" eb="12">
      <t>ヘンコウ</t>
    </rPh>
    <phoneticPr fontId="1"/>
  </si>
  <si>
    <t>←当初の実施方式から変更があった場合、選択してください</t>
    <rPh sb="1" eb="3">
      <t>トウショ</t>
    </rPh>
    <rPh sb="4" eb="8">
      <t>ジッシホウシキ</t>
    </rPh>
    <rPh sb="10" eb="12">
      <t>ヘンコウ</t>
    </rPh>
    <rPh sb="16" eb="18">
      <t>バアイ</t>
    </rPh>
    <rPh sb="19" eb="21">
      <t>センタク</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</si>
  <si>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</si>
  <si>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</si>
  <si>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通期</t>
    <rPh sb="0" eb="2">
      <t>ツウキ</t>
    </rPh>
    <phoneticPr fontId="1"/>
  </si>
  <si>
    <t>←通期の現場閉所率算定を確認し、自ら判定し、選択してください</t>
    <rPh sb="1" eb="3">
      <t>ツウキ</t>
    </rPh>
    <rPh sb="4" eb="8">
      <t>ゲンバヘイショ</t>
    </rPh>
    <rPh sb="8" eb="9">
      <t>リツ</t>
    </rPh>
    <rPh sb="9" eb="11">
      <t>サンテイ</t>
    </rPh>
    <rPh sb="12" eb="14">
      <t>カクニン</t>
    </rPh>
    <rPh sb="16" eb="17">
      <t>ミズカ</t>
    </rPh>
    <rPh sb="18" eb="20">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</si>
</sst>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 "/>
    <numFmt numFmtId="177" formatCode="aaa"/>
    <numFmt numFmtId="178" formatCode="0.0%"/>
    <numFmt numFmtId="179" formatCode="[$-411]ggge&quot;年&quot;m&quot;月&quot;d&quot;日&quot;;@"/>
    <numFmt numFmtId="180" formatCode="0.0000"/>
    <numFmt numFmtId="182" formatCode="0_ "/>
  </numFmts>
  <fonts count="32"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sz val="16"/>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18"/>
      <color theme="1"/>
      <name val="UD デジタル 教科書体 N-B"/>
      <family val="1"/>
      <charset val="128"/>
    </font>
    <font>
      <sz val="14"/>
      <color theme="8"/>
      <name val="UD デジタル 教科書体 N-B"/>
      <family val="1"/>
      <charset val="128"/>
    </font>
    <font>
      <sz val="14"/>
      <color rgb="FFFF0000"/>
      <name val="UD デジタル 教科書体 N-B"/>
      <family val="1"/>
      <charset val="128"/>
    </font>
  </fonts>
  <fills count="13">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auto="1"/>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427">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6"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protection locked="0"/>
    </xf>
    <xf numFmtId="0" fontId="27" fillId="0" borderId="0" xfId="0" applyFont="1" applyAlignment="1">
      <alignment horizontal="center" vertical="center"/>
    </xf>
    <xf numFmtId="0" fontId="28" fillId="0" borderId="0" xfId="0" applyFont="1">
      <alignment vertical="center"/>
    </xf>
    <xf numFmtId="0" fontId="13" fillId="0" borderId="0" xfId="0" applyFont="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0" borderId="0" xfId="0" applyFont="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11" fillId="0" borderId="30" xfId="0" applyFont="1" applyBorder="1" applyAlignment="1" applyProtection="1">
      <alignment vertical="center" shrinkToFit="1"/>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left" vertical="center"/>
      <protection locked="0"/>
    </xf>
    <xf numFmtId="0" fontId="23" fillId="0" borderId="0" xfId="0" applyFont="1" applyAlignment="1" applyProtection="1">
      <alignment horizontal="center" vertical="center" shrinkToFit="1"/>
      <protection locked="0"/>
    </xf>
    <xf numFmtId="0" fontId="12" fillId="4" borderId="0" xfId="0" applyFont="1" applyFill="1" applyAlignment="1" applyProtection="1">
      <alignment vertical="center" shrinkToFit="1"/>
      <protection locked="0"/>
    </xf>
    <xf numFmtId="0" fontId="20" fillId="4" borderId="30" xfId="0" applyFont="1" applyFill="1" applyBorder="1" applyAlignment="1" applyProtection="1">
      <alignment horizontal="center" vertical="center" shrinkToFit="1"/>
      <protection locked="0"/>
    </xf>
    <xf numFmtId="0" fontId="20" fillId="4" borderId="30" xfId="0" applyFont="1" applyFill="1" applyBorder="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0" fontId="11" fillId="0" borderId="40"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6"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7" xfId="0" applyFont="1" applyBorder="1" applyAlignment="1" applyProtection="1">
      <alignment horizontal="center" vertical="center" shrinkToFit="1"/>
      <protection locked="0"/>
    </xf>
    <xf numFmtId="176" fontId="11" fillId="0" borderId="22" xfId="0" applyNumberFormat="1" applyFont="1" applyBorder="1" applyAlignment="1" applyProtection="1">
      <alignment vertical="center" shrinkToFit="1"/>
      <protection locked="0"/>
    </xf>
    <xf numFmtId="176" fontId="11" fillId="0" borderId="24" xfId="0" applyNumberFormat="1" applyFont="1" applyBorder="1" applyAlignment="1" applyProtection="1">
      <alignment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1" fillId="0" borderId="41" xfId="0" applyFont="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3" fillId="4" borderId="32"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1" fillId="10" borderId="0" xfId="0" applyFont="1" applyFill="1" applyAlignment="1" applyProtection="1">
      <alignment vertical="center" shrinkToFit="1"/>
      <protection locked="0"/>
    </xf>
    <xf numFmtId="0" fontId="11" fillId="0" borderId="70" xfId="0" applyFont="1" applyBorder="1" applyAlignment="1" applyProtection="1">
      <alignment vertical="center" shrinkToFit="1"/>
      <protection locked="0"/>
    </xf>
    <xf numFmtId="182" fontId="11" fillId="0" borderId="70"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3" fillId="0" borderId="61"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62" xfId="0" applyFont="1" applyBorder="1" applyAlignment="1">
      <alignment horizontal="center" vertical="center" shrinkToFit="1"/>
    </xf>
    <xf numFmtId="0" fontId="13" fillId="0" borderId="40" xfId="0" applyFont="1" applyBorder="1" applyAlignment="1">
      <alignment textRotation="255" shrinkToFit="1"/>
    </xf>
    <xf numFmtId="0" fontId="21" fillId="4" borderId="0" xfId="0" applyFont="1" applyFill="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21" fillId="4" borderId="18" xfId="0" applyFont="1" applyFill="1" applyBorder="1" applyAlignment="1" applyProtection="1">
      <alignment horizontal="left" vertical="center"/>
      <protection locked="0"/>
    </xf>
    <xf numFmtId="0" fontId="21" fillId="4" borderId="0" xfId="0" applyFont="1" applyFill="1" applyAlignment="1" applyProtection="1">
      <alignment horizontal="left"/>
      <protection locked="0"/>
    </xf>
    <xf numFmtId="0" fontId="21" fillId="4" borderId="14"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16" xfId="0" applyFont="1" applyFill="1" applyBorder="1" applyAlignment="1" applyProtection="1">
      <alignment horizontal="left" vertical="center"/>
      <protection locked="0"/>
    </xf>
    <xf numFmtId="0" fontId="21" fillId="4" borderId="0" xfId="0" applyFont="1" applyFill="1" applyAlignment="1" applyProtection="1">
      <alignment horizontal="left" vertical="top"/>
      <protection locked="0"/>
    </xf>
    <xf numFmtId="0" fontId="20" fillId="4" borderId="30" xfId="0" applyFont="1" applyFill="1" applyBorder="1" applyAlignment="1" applyProtection="1">
      <alignment horizontal="center" vertical="center"/>
      <protection locked="0"/>
    </xf>
    <xf numFmtId="0" fontId="20" fillId="4" borderId="30" xfId="0" applyFont="1" applyFill="1" applyBorder="1" applyAlignment="1" applyProtection="1">
      <alignment horizontal="left" vertical="center"/>
      <protection locked="0"/>
    </xf>
    <xf numFmtId="0" fontId="21" fillId="4" borderId="30" xfId="0" applyFont="1" applyFill="1" applyBorder="1" applyAlignment="1" applyProtection="1">
      <alignment horizontal="left" vertical="top"/>
      <protection locked="0"/>
    </xf>
    <xf numFmtId="0" fontId="21" fillId="4" borderId="15" xfId="0" applyFont="1" applyFill="1" applyBorder="1" applyAlignment="1" applyProtection="1">
      <alignment horizontal="left"/>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7" fillId="0" borderId="0" xfId="0" applyFont="1" applyAlignment="1">
      <alignment horizontal="center" vertical="center"/>
    </xf>
    <xf numFmtId="0" fontId="13" fillId="4" borderId="32" xfId="0" applyFont="1" applyFill="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21" fillId="4" borderId="24" xfId="0" applyFont="1" applyFill="1" applyBorder="1" applyAlignment="1" applyProtection="1">
      <alignment horizontal="center" vertical="center"/>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178" fontId="13" fillId="0" borderId="63" xfId="2" applyNumberFormat="1" applyFont="1" applyBorder="1" applyAlignment="1" applyProtection="1">
      <alignment horizontal="center" vertical="center" shrinkToFit="1"/>
    </xf>
    <xf numFmtId="178" fontId="13" fillId="0" borderId="64" xfId="2" applyNumberFormat="1" applyFont="1" applyBorder="1" applyAlignment="1" applyProtection="1">
      <alignment horizontal="center" vertical="center" shrinkToFit="1"/>
    </xf>
    <xf numFmtId="0" fontId="13" fillId="0" borderId="56" xfId="0" applyFont="1" applyBorder="1" applyAlignment="1" applyProtection="1">
      <alignment horizontal="center" vertical="center" textRotation="255" shrinkToFit="1"/>
      <protection locked="0"/>
    </xf>
    <xf numFmtId="0" fontId="13" fillId="0" borderId="57" xfId="0" applyFont="1" applyBorder="1" applyAlignment="1" applyProtection="1">
      <alignment horizontal="center" vertical="center" textRotation="255" shrinkToFit="1"/>
      <protection locked="0"/>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3" fillId="0" borderId="58" xfId="0" applyFont="1" applyBorder="1" applyAlignment="1">
      <alignment horizontal="center" vertical="center" textRotation="255" shrinkToFit="1"/>
    </xf>
    <xf numFmtId="0" fontId="13" fillId="0" borderId="59" xfId="0" applyFont="1" applyBorder="1" applyAlignment="1">
      <alignment horizontal="center" vertical="center" textRotation="255" shrinkToFit="1"/>
    </xf>
    <xf numFmtId="0" fontId="13" fillId="0" borderId="71" xfId="0" applyFont="1" applyBorder="1" applyAlignment="1">
      <alignment horizontal="center" vertical="center" textRotation="255" shrinkToFit="1"/>
    </xf>
    <xf numFmtId="0" fontId="13" fillId="0" borderId="72" xfId="0" applyFont="1" applyBorder="1" applyAlignment="1">
      <alignment horizontal="center" vertical="center" textRotation="255" shrinkToFit="1"/>
    </xf>
    <xf numFmtId="0" fontId="13" fillId="0" borderId="65" xfId="0" applyFont="1" applyBorder="1" applyAlignment="1">
      <alignment horizontal="center" vertical="center" textRotation="255" shrinkToFit="1"/>
    </xf>
    <xf numFmtId="0" fontId="13" fillId="0" borderId="66" xfId="0" applyFont="1" applyBorder="1" applyAlignment="1">
      <alignment horizontal="center" vertical="center" textRotation="255" shrinkToFit="1"/>
    </xf>
    <xf numFmtId="0" fontId="13" fillId="0" borderId="60" xfId="0" applyFont="1" applyBorder="1" applyAlignment="1">
      <alignment horizontal="center" vertical="center" textRotation="255" shrinkToFit="1"/>
    </xf>
    <xf numFmtId="0" fontId="25" fillId="0" borderId="56" xfId="0" applyFont="1" applyBorder="1" applyAlignment="1" applyProtection="1">
      <alignment horizontal="center" vertical="center" textRotation="255" shrinkToFit="1"/>
      <protection locked="0"/>
    </xf>
    <xf numFmtId="0" fontId="25" fillId="0" borderId="57" xfId="0" applyFont="1" applyBorder="1" applyAlignment="1" applyProtection="1">
      <alignment horizontal="center" vertical="center" textRotation="255" shrinkToFit="1"/>
      <protection locked="0"/>
    </xf>
    <xf numFmtId="178" fontId="13" fillId="0" borderId="74" xfId="2" applyNumberFormat="1" applyFont="1" applyBorder="1" applyAlignment="1" applyProtection="1">
      <alignment horizontal="center" vertical="center" shrinkToFit="1"/>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4" fillId="0" borderId="26" xfId="0" applyFont="1" applyBorder="1" applyAlignment="1">
      <alignment horizontal="center" vertical="center" wrapText="1" shrinkToFit="1"/>
    </xf>
    <xf numFmtId="0" fontId="14" fillId="0" borderId="32" xfId="0" applyFont="1" applyBorder="1" applyAlignment="1">
      <alignment horizontal="center" vertical="center" wrapText="1" shrinkToFit="1"/>
    </xf>
    <xf numFmtId="0" fontId="14" fillId="0" borderId="33" xfId="0" applyFont="1" applyBorder="1" applyAlignment="1">
      <alignment horizontal="center" vertical="center" wrapText="1" shrinkToFit="1"/>
    </xf>
    <xf numFmtId="0" fontId="14" fillId="0" borderId="30" xfId="0" applyFont="1" applyBorder="1" applyAlignment="1">
      <alignment horizontal="center" vertical="center" wrapText="1" shrinkToFit="1"/>
    </xf>
    <xf numFmtId="0" fontId="25" fillId="12" borderId="50"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51" xfId="0" applyFont="1" applyFill="1" applyBorder="1" applyAlignment="1" applyProtection="1">
      <alignment horizontal="center" vertical="center" shrinkToFit="1"/>
      <protection locked="0"/>
    </xf>
    <xf numFmtId="0" fontId="16" fillId="12" borderId="68"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67" xfId="0" applyFont="1" applyFill="1" applyBorder="1" applyAlignment="1" applyProtection="1">
      <alignment horizontal="center" vertical="center" shrinkToFit="1"/>
      <protection locked="0"/>
    </xf>
    <xf numFmtId="0" fontId="20" fillId="11" borderId="1" xfId="0" applyFont="1" applyFill="1" applyBorder="1" applyAlignment="1" applyProtection="1">
      <alignment horizontal="center" vertical="center" shrinkToFit="1"/>
      <protection locked="0"/>
    </xf>
    <xf numFmtId="178" fontId="14" fillId="11" borderId="1" xfId="2" applyNumberFormat="1" applyFont="1" applyFill="1" applyBorder="1" applyAlignment="1">
      <alignment horizontal="center" vertical="center" shrinkToFit="1"/>
    </xf>
    <xf numFmtId="178" fontId="15" fillId="11" borderId="22" xfId="2" applyNumberFormat="1" applyFont="1" applyFill="1" applyBorder="1" applyAlignment="1">
      <alignment horizontal="center" vertical="center" shrinkToFit="1"/>
    </xf>
    <xf numFmtId="178" fontId="15" fillId="11" borderId="23" xfId="2" applyNumberFormat="1" applyFont="1" applyFill="1" applyBorder="1" applyAlignment="1">
      <alignment horizontal="center" vertical="center" shrinkToFit="1"/>
    </xf>
    <xf numFmtId="0" fontId="21" fillId="4" borderId="15" xfId="0" applyFont="1" applyFill="1" applyBorder="1" applyAlignment="1" applyProtection="1">
      <alignment horizontal="center" vertical="center" shrinkToFit="1"/>
      <protection locked="0"/>
    </xf>
    <xf numFmtId="0" fontId="21" fillId="4" borderId="0" xfId="0" applyFont="1" applyFill="1" applyAlignment="1" applyProtection="1">
      <alignment horizontal="center" vertical="center" shrinkToFit="1"/>
      <protection locked="0"/>
    </xf>
    <xf numFmtId="0" fontId="21" fillId="4" borderId="15"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4" borderId="15" xfId="0" applyFont="1" applyFill="1" applyBorder="1" applyAlignment="1" applyProtection="1">
      <alignment horizontal="left" vertical="center"/>
      <protection locked="0"/>
    </xf>
    <xf numFmtId="0" fontId="21" fillId="4" borderId="0" xfId="0" applyFont="1" applyFill="1" applyAlignment="1" applyProtection="1">
      <alignment horizontal="left" vertical="center"/>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8" fillId="11" borderId="75" xfId="0" applyFont="1" applyFill="1" applyBorder="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76"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29" fillId="4" borderId="26" xfId="0" applyFont="1" applyFill="1" applyBorder="1" applyAlignment="1" applyProtection="1">
      <alignment horizontal="center" vertical="center" shrinkToFit="1"/>
      <protection locked="0"/>
    </xf>
    <xf numFmtId="0" fontId="29" fillId="4" borderId="32" xfId="0" applyFont="1" applyFill="1" applyBorder="1" applyAlignment="1" applyProtection="1">
      <alignment horizontal="center" vertical="center" shrinkToFit="1"/>
      <protection locked="0"/>
    </xf>
    <xf numFmtId="0" fontId="29" fillId="4" borderId="33" xfId="0" applyFont="1" applyFill="1" applyBorder="1" applyAlignment="1" applyProtection="1">
      <alignment horizontal="center" vertical="center" shrinkToFit="1"/>
      <protection locked="0"/>
    </xf>
    <xf numFmtId="0" fontId="29" fillId="4" borderId="30" xfId="0" applyFont="1" applyFill="1" applyBorder="1" applyAlignment="1" applyProtection="1">
      <alignment horizontal="center" vertical="center" shrinkToFit="1"/>
      <protection locked="0"/>
    </xf>
    <xf numFmtId="0" fontId="13" fillId="12" borderId="50" xfId="0" applyFont="1" applyFill="1" applyBorder="1" applyAlignment="1" applyProtection="1">
      <alignment horizontal="center" vertical="center" shrinkToFit="1"/>
      <protection locked="0"/>
    </xf>
    <xf numFmtId="0" fontId="13" fillId="12" borderId="15" xfId="0" applyFont="1" applyFill="1" applyBorder="1" applyAlignment="1" applyProtection="1">
      <alignment horizontal="center" vertical="center" shrinkToFit="1"/>
      <protection locked="0"/>
    </xf>
    <xf numFmtId="0" fontId="13" fillId="12" borderId="68" xfId="0" applyFont="1" applyFill="1" applyBorder="1" applyAlignment="1" applyProtection="1">
      <alignment horizontal="center" vertical="center" shrinkToFit="1"/>
      <protection locked="0"/>
    </xf>
    <xf numFmtId="0" fontId="13" fillId="12" borderId="20" xfId="0" applyFont="1" applyFill="1" applyBorder="1" applyAlignment="1" applyProtection="1">
      <alignment horizontal="center" vertical="center" shrinkToFit="1"/>
      <protection locked="0"/>
    </xf>
    <xf numFmtId="0" fontId="14" fillId="11" borderId="1" xfId="0" applyFont="1" applyFill="1" applyBorder="1" applyAlignment="1">
      <alignment horizontal="center" vertical="center" shrinkToFit="1"/>
    </xf>
    <xf numFmtId="0" fontId="15" fillId="11" borderId="22" xfId="0" applyFont="1" applyFill="1" applyBorder="1" applyAlignment="1">
      <alignment horizontal="center" vertical="center" shrinkToFit="1"/>
    </xf>
    <xf numFmtId="0" fontId="15" fillId="11" borderId="23" xfId="0" applyFont="1" applyFill="1" applyBorder="1" applyAlignment="1">
      <alignment horizontal="center" vertical="center" shrinkToFit="1"/>
    </xf>
    <xf numFmtId="0" fontId="13" fillId="11" borderId="1" xfId="0" applyFont="1" applyFill="1" applyBorder="1" applyAlignment="1" applyProtection="1">
      <alignment horizontal="center" vertical="center" shrinkToFit="1"/>
      <protection locked="0"/>
    </xf>
    <xf numFmtId="0" fontId="30" fillId="11" borderId="1" xfId="0" applyFont="1" applyFill="1" applyBorder="1" applyAlignment="1" applyProtection="1">
      <alignment horizontal="center" vertical="center" shrinkToFit="1"/>
      <protection locked="0"/>
    </xf>
    <xf numFmtId="0" fontId="31" fillId="11" borderId="22" xfId="0" applyFont="1" applyFill="1" applyBorder="1" applyAlignment="1" applyProtection="1">
      <alignment horizontal="center" vertical="center" shrinkToFit="1"/>
      <protection locked="0"/>
    </xf>
    <xf numFmtId="0" fontId="31" fillId="11" borderId="23" xfId="0" applyFont="1" applyFill="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21" fillId="4" borderId="22" xfId="0" applyFont="1" applyFill="1" applyBorder="1" applyAlignment="1" applyProtection="1">
      <alignment horizontal="center" vertical="center" shrinkToFit="1"/>
      <protection locked="0"/>
    </xf>
    <xf numFmtId="0" fontId="21" fillId="4" borderId="23" xfId="0" applyFont="1" applyFill="1" applyBorder="1" applyAlignment="1" applyProtection="1">
      <alignment horizontal="center" vertical="center" shrinkToFit="1"/>
      <protection locked="0"/>
    </xf>
    <xf numFmtId="0" fontId="21" fillId="4" borderId="24" xfId="0" applyFont="1" applyFill="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27"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26"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5" fillId="0" borderId="68"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1" fillId="4" borderId="17" xfId="0" applyFont="1" applyFill="1" applyBorder="1" applyAlignment="1" applyProtection="1">
      <alignment horizontal="center" vertical="center"/>
      <protection locked="0"/>
    </xf>
    <xf numFmtId="0" fontId="25" fillId="0" borderId="33" xfId="0" applyFont="1" applyBorder="1" applyAlignment="1">
      <alignment horizontal="center" vertical="center" wrapText="1" shrinkToFit="1"/>
    </xf>
    <xf numFmtId="0" fontId="25" fillId="0" borderId="30" xfId="0" applyFont="1" applyBorder="1" applyAlignment="1">
      <alignment horizontal="center" vertical="center" wrapText="1" shrinkToFit="1"/>
    </xf>
    <xf numFmtId="0" fontId="25" fillId="0" borderId="30" xfId="0" applyFont="1" applyBorder="1" applyAlignment="1" applyProtection="1">
      <alignment horizontal="center" vertical="center" shrinkToFit="1"/>
      <protection locked="0"/>
    </xf>
    <xf numFmtId="0" fontId="25" fillId="0" borderId="28" xfId="0" applyFont="1" applyBorder="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14" fontId="12" fillId="12" borderId="0" xfId="0" applyNumberFormat="1" applyFont="1" applyFill="1" applyAlignment="1" applyProtection="1">
      <alignment horizontal="center" vertical="center" shrinkToFit="1"/>
      <protection locked="0"/>
    </xf>
    <xf numFmtId="0" fontId="18" fillId="12" borderId="75" xfId="0" applyFont="1" applyFill="1" applyBorder="1" applyAlignment="1" applyProtection="1">
      <alignment horizontal="center" vertical="center" shrinkToFit="1"/>
      <protection locked="0"/>
    </xf>
    <xf numFmtId="0" fontId="18" fillId="12" borderId="32" xfId="0" applyFont="1" applyFill="1" applyBorder="1" applyAlignment="1" applyProtection="1">
      <alignment horizontal="center" vertical="center" shrinkToFit="1"/>
      <protection locked="0"/>
    </xf>
    <xf numFmtId="0" fontId="18" fillId="12" borderId="27" xfId="0" applyFont="1" applyFill="1" applyBorder="1" applyAlignment="1" applyProtection="1">
      <alignment horizontal="center" vertical="center" shrinkToFit="1"/>
      <protection locked="0"/>
    </xf>
    <xf numFmtId="0" fontId="18" fillId="12" borderId="76" xfId="0" applyFont="1" applyFill="1" applyBorder="1" applyAlignment="1" applyProtection="1">
      <alignment horizontal="center" vertical="center" shrinkToFit="1"/>
      <protection locked="0"/>
    </xf>
    <xf numFmtId="0" fontId="18" fillId="12" borderId="30" xfId="0" applyFont="1" applyFill="1" applyBorder="1" applyAlignment="1" applyProtection="1">
      <alignment horizontal="center" vertical="center" shrinkToFit="1"/>
      <protection locked="0"/>
    </xf>
    <xf numFmtId="0" fontId="18" fillId="12" borderId="28" xfId="0" applyFont="1" applyFill="1" applyBorder="1" applyAlignment="1" applyProtection="1">
      <alignment horizontal="center" vertical="center" shrinkToFit="1"/>
      <protection locked="0"/>
    </xf>
    <xf numFmtId="0" fontId="21" fillId="4" borderId="17" xfId="0" applyFont="1" applyFill="1" applyBorder="1" applyAlignment="1" applyProtection="1">
      <alignment horizontal="center" vertical="center" shrinkToFit="1"/>
      <protection locked="0"/>
    </xf>
    <xf numFmtId="0" fontId="21" fillId="4" borderId="18" xfId="0" applyFont="1" applyFill="1" applyBorder="1" applyAlignment="1" applyProtection="1">
      <alignment horizontal="left" vertical="center"/>
      <protection locked="0"/>
    </xf>
    <xf numFmtId="14" fontId="12" fillId="11" borderId="0" xfId="0" applyNumberFormat="1" applyFont="1" applyFill="1" applyAlignment="1" applyProtection="1">
      <alignment horizontal="center" vertical="center" shrinkToFit="1"/>
      <protection locked="0"/>
    </xf>
  </cellXfs>
  <cellStyles count="3">
    <cellStyle name="パーセント" xfId="2" builtinId="5"/>
    <cellStyle name="標準" xfId="0" builtinId="0"/>
    <cellStyle name="標準 2" xfId="1"/>
  </cellStyles>
  <dxfs count="246">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34</xdr:row>
      <xdr:rowOff>114300</xdr:rowOff>
    </xdr:from>
    <xdr:to>
      <xdr:col>11</xdr:col>
      <xdr:colOff>627835</xdr:colOff>
      <xdr:row>54</xdr:row>
      <xdr:rowOff>28575</xdr:rowOff>
    </xdr:to>
    <xdr:pic>
      <xdr:nvPicPr>
        <xdr:cNvPr id="3" name="図 2"/>
        <xdr:cNvPicPr>
          <a:picLocks noChangeAspect="1"/>
        </xdr:cNvPicPr>
      </xdr:nvPicPr>
      <xdr:blipFill rotWithShape="1">
        <a:blip xmlns:r="http://schemas.openxmlformats.org/officeDocument/2006/relationships" r:embed="rId1"/>
        <a:srcRect l="1021" t="3023" b="390"/>
        <a:stretch/>
      </xdr:blipFill>
      <xdr:spPr>
        <a:xfrm>
          <a:off x="119063" y="8210550"/>
          <a:ext cx="8052572" cy="4676775"/>
        </a:xfrm>
        <a:prstGeom prst="rect">
          <a:avLst/>
        </a:prstGeom>
      </xdr:spPr>
    </xdr:pic>
    <xdr:clientData/>
  </xdr:twoCellAnchor>
  <xdr:twoCellAnchor editAs="oneCell">
    <xdr:from>
      <xdr:col>0</xdr:col>
      <xdr:colOff>322386</xdr:colOff>
      <xdr:row>2</xdr:row>
      <xdr:rowOff>197704</xdr:rowOff>
    </xdr:from>
    <xdr:to>
      <xdr:col>11</xdr:col>
      <xdr:colOff>461596</xdr:colOff>
      <xdr:row>32</xdr:row>
      <xdr:rowOff>170534</xdr:rowOff>
    </xdr:to>
    <xdr:pic>
      <xdr:nvPicPr>
        <xdr:cNvPr id="2" name="図 1"/>
        <xdr:cNvPicPr>
          <a:picLocks noChangeAspect="1"/>
        </xdr:cNvPicPr>
      </xdr:nvPicPr>
      <xdr:blipFill rotWithShape="1">
        <a:blip xmlns:r="http://schemas.openxmlformats.org/officeDocument/2006/relationships" r:embed="rId2"/>
        <a:srcRect l="1712" r="665" b="587"/>
        <a:stretch/>
      </xdr:blipFill>
      <xdr:spPr>
        <a:xfrm>
          <a:off x="322386" y="681281"/>
          <a:ext cx="7715248" cy="7226484"/>
        </a:xfrm>
        <a:prstGeom prst="rect">
          <a:avLst/>
        </a:prstGeom>
      </xdr:spPr>
    </xdr:pic>
    <xdr:clientData/>
  </xdr:twoCellAnchor>
  <xdr:twoCellAnchor>
    <xdr:from>
      <xdr:col>1</xdr:col>
      <xdr:colOff>131884</xdr:colOff>
      <xdr:row>16</xdr:row>
      <xdr:rowOff>2856</xdr:rowOff>
    </xdr:from>
    <xdr:to>
      <xdr:col>10</xdr:col>
      <xdr:colOff>168519</xdr:colOff>
      <xdr:row>17</xdr:row>
      <xdr:rowOff>36635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7147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89211</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17662" y="5327961"/>
          <a:ext cx="6179549" cy="9585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161193</xdr:colOff>
      <xdr:row>22</xdr:row>
      <xdr:rowOff>78758</xdr:rowOff>
    </xdr:from>
    <xdr:to>
      <xdr:col>10</xdr:col>
      <xdr:colOff>644769</xdr:colOff>
      <xdr:row>27</xdr:row>
      <xdr:rowOff>139212</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8501" y="5398104"/>
          <a:ext cx="483576" cy="12693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46</xdr:row>
      <xdr:rowOff>83455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1721" y="10884129"/>
          <a:ext cx="3536489" cy="248326"/>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46</xdr:row>
      <xdr:rowOff>200025</xdr:rowOff>
    </xdr:from>
    <xdr:to>
      <xdr:col>9</xdr:col>
      <xdr:colOff>604630</xdr:colOff>
      <xdr:row>53</xdr:row>
      <xdr:rowOff>221559</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76299" y="11153775"/>
          <a:ext cx="5900531" cy="168840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216143</xdr:colOff>
      <xdr:row>8</xdr:row>
      <xdr:rowOff>125289</xdr:rowOff>
    </xdr:from>
    <xdr:to>
      <xdr:col>8</xdr:col>
      <xdr:colOff>434485</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8" y="2059597"/>
          <a:ext cx="907073" cy="4425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154358</xdr:colOff>
      <xdr:row>4</xdr:row>
      <xdr:rowOff>179378</xdr:rowOff>
    </xdr:from>
    <xdr:to>
      <xdr:col>11</xdr:col>
      <xdr:colOff>442546</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6" y="1146532"/>
          <a:ext cx="976918" cy="2177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35</xdr:row>
      <xdr:rowOff>110791</xdr:rowOff>
    </xdr:from>
    <xdr:to>
      <xdr:col>7</xdr:col>
      <xdr:colOff>118584</xdr:colOff>
      <xdr:row>36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38</xdr:row>
      <xdr:rowOff>55756</xdr:rowOff>
    </xdr:from>
    <xdr:to>
      <xdr:col>11</xdr:col>
      <xdr:colOff>579784</xdr:colOff>
      <xdr:row>40</xdr:row>
      <xdr:rowOff>124239</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97128" y="9183191"/>
          <a:ext cx="1344678" cy="54887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40</xdr:row>
      <xdr:rowOff>138625</xdr:rowOff>
    </xdr:from>
    <xdr:to>
      <xdr:col>11</xdr:col>
      <xdr:colOff>563217</xdr:colOff>
      <xdr:row>41</xdr:row>
      <xdr:rowOff>107673</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804180" y="9746451"/>
          <a:ext cx="1321059"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636868</xdr:colOff>
      <xdr:row>46</xdr:row>
      <xdr:rowOff>171600</xdr:rowOff>
    </xdr:from>
    <xdr:to>
      <xdr:col>10</xdr:col>
      <xdr:colOff>364435</xdr:colOff>
      <xdr:row>53</xdr:row>
      <xdr:rowOff>215347</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823977" y="11220600"/>
          <a:ext cx="415023" cy="1725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50</xdr:row>
      <xdr:rowOff>92659</xdr:rowOff>
    </xdr:from>
    <xdr:to>
      <xdr:col>10</xdr:col>
      <xdr:colOff>588065</xdr:colOff>
      <xdr:row>53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48343" y="12102442"/>
          <a:ext cx="214287" cy="8598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374131</xdr:colOff>
      <xdr:row>46</xdr:row>
      <xdr:rowOff>160667</xdr:rowOff>
    </xdr:from>
    <xdr:to>
      <xdr:col>10</xdr:col>
      <xdr:colOff>612912</xdr:colOff>
      <xdr:row>50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48696" y="11209667"/>
          <a:ext cx="238781" cy="899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504825</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85925" y="1378705"/>
          <a:ext cx="876300" cy="21006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634315</xdr:colOff>
      <xdr:row>3</xdr:row>
      <xdr:rowOff>160021</xdr:rowOff>
    </xdr:from>
    <xdr:to>
      <xdr:col>2</xdr:col>
      <xdr:colOff>314325</xdr:colOff>
      <xdr:row>6</xdr:row>
      <xdr:rowOff>54988</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0115" y="874396"/>
          <a:ext cx="365810" cy="6093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451192</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76918"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646016</xdr:colOff>
      <xdr:row>35</xdr:row>
      <xdr:rowOff>128020</xdr:rowOff>
    </xdr:from>
    <xdr:to>
      <xdr:col>11</xdr:col>
      <xdr:colOff>540692</xdr:colOff>
      <xdr:row>36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833125" y="8534868"/>
          <a:ext cx="1269589" cy="21521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646677</xdr:colOff>
      <xdr:row>36</xdr:row>
      <xdr:rowOff>102508</xdr:rowOff>
    </xdr:from>
    <xdr:to>
      <xdr:col>11</xdr:col>
      <xdr:colOff>556593</xdr:colOff>
      <xdr:row>37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833786" y="8749551"/>
          <a:ext cx="1284829" cy="18473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527539</xdr:colOff>
      <xdr:row>40</xdr:row>
      <xdr:rowOff>58628</xdr:rowOff>
    </xdr:from>
    <xdr:to>
      <xdr:col>13</xdr:col>
      <xdr:colOff>82076</xdr:colOff>
      <xdr:row>43</xdr:row>
      <xdr:rowOff>232214</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8103577" y="9730166"/>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527539</xdr:colOff>
      <xdr:row>39</xdr:row>
      <xdr:rowOff>234461</xdr:rowOff>
    </xdr:from>
    <xdr:to>
      <xdr:col>11</xdr:col>
      <xdr:colOff>650267</xdr:colOff>
      <xdr:row>40</xdr:row>
      <xdr:rowOff>124582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103577" y="9664211"/>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220195</xdr:colOff>
      <xdr:row>1</xdr:row>
      <xdr:rowOff>108857</xdr:rowOff>
    </xdr:from>
    <xdr:to>
      <xdr:col>48</xdr:col>
      <xdr:colOff>598954</xdr:colOff>
      <xdr:row>143</xdr:row>
      <xdr:rowOff>0</xdr:rowOff>
    </xdr:to>
    <xdr:grpSp>
      <xdr:nvGrpSpPr>
        <xdr:cNvPr id="2" name="グループ化 1">
          <a:extLst>
            <a:ext uri="{FF2B5EF4-FFF2-40B4-BE49-F238E27FC236}">
              <a16:creationId xmlns:a16="http://schemas.microsoft.com/office/drawing/2014/main" id="{218D6432-E7F4-4FE7-96E2-1FE4EFDDFB92}"/>
            </a:ext>
          </a:extLst>
        </xdr:cNvPr>
        <xdr:cNvGrpSpPr/>
      </xdr:nvGrpSpPr>
      <xdr:grpSpPr>
        <a:xfrm>
          <a:off x="18075088" y="613122"/>
          <a:ext cx="0" cy="62375143"/>
          <a:chOff x="21501566" y="3095624"/>
          <a:chExt cx="5470993" cy="51140847"/>
        </a:xfrm>
      </xdr:grpSpPr>
      <xdr:sp macro="" textlink="">
        <xdr:nvSpPr>
          <xdr:cNvPr id="3" name="正方形/長方形 2">
            <a:extLst>
              <a:ext uri="{FF2B5EF4-FFF2-40B4-BE49-F238E27FC236}">
                <a16:creationId xmlns:a16="http://schemas.microsoft.com/office/drawing/2014/main" id="{F0FE7CA8-9608-45EC-AD3C-A1E8E583984B}"/>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A00DD27-5C5D-4213-B545-5CA2CE7CA855}"/>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15</xdr:row>
      <xdr:rowOff>27464</xdr:rowOff>
    </xdr:from>
    <xdr:to>
      <xdr:col>48</xdr:col>
      <xdr:colOff>429167</xdr:colOff>
      <xdr:row>146</xdr:row>
      <xdr:rowOff>0</xdr:rowOff>
    </xdr:to>
    <xdr:grpSp>
      <xdr:nvGrpSpPr>
        <xdr:cNvPr id="5" name="グループ化 4">
          <a:extLst>
            <a:ext uri="{FF2B5EF4-FFF2-40B4-BE49-F238E27FC236}">
              <a16:creationId xmlns:a16="http://schemas.microsoft.com/office/drawing/2014/main" id="{8D139C00-ADC2-4683-960C-95D49D36167A}"/>
            </a:ext>
          </a:extLst>
        </xdr:cNvPr>
        <xdr:cNvGrpSpPr/>
      </xdr:nvGrpSpPr>
      <xdr:grpSpPr>
        <a:xfrm>
          <a:off x="18075088" y="3624552"/>
          <a:ext cx="0" cy="59363713"/>
          <a:chOff x="24322435" y="2704252"/>
          <a:chExt cx="4538874" cy="52682776"/>
        </a:xfrm>
      </xdr:grpSpPr>
      <xdr:sp macro="" textlink="">
        <xdr:nvSpPr>
          <xdr:cNvPr id="6" name="正方形/長方形 5">
            <a:extLst>
              <a:ext uri="{FF2B5EF4-FFF2-40B4-BE49-F238E27FC236}">
                <a16:creationId xmlns:a16="http://schemas.microsoft.com/office/drawing/2014/main" id="{8CCDC77D-A856-4994-AF93-2AC405AEFEE3}"/>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35279AE-CD06-45A1-9A3F-2BA85FF73413}"/>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1</xdr:col>
      <xdr:colOff>21770</xdr:colOff>
      <xdr:row>161</xdr:row>
      <xdr:rowOff>130983</xdr:rowOff>
    </xdr:from>
    <xdr:to>
      <xdr:col>36</xdr:col>
      <xdr:colOff>244599</xdr:colOff>
      <xdr:row>234</xdr:row>
      <xdr:rowOff>137804</xdr:rowOff>
    </xdr:to>
    <xdr:grpSp>
      <xdr:nvGrpSpPr>
        <xdr:cNvPr id="8" name="グループ化 7">
          <a:extLst>
            <a:ext uri="{FF2B5EF4-FFF2-40B4-BE49-F238E27FC236}">
              <a16:creationId xmlns:a16="http://schemas.microsoft.com/office/drawing/2014/main" id="{60FCA613-67D3-4CB5-B404-6A7F10FCAFEA}"/>
            </a:ext>
          </a:extLst>
        </xdr:cNvPr>
        <xdr:cNvGrpSpPr/>
      </xdr:nvGrpSpPr>
      <xdr:grpSpPr>
        <a:xfrm>
          <a:off x="537241" y="62988265"/>
          <a:ext cx="17098887" cy="0"/>
          <a:chOff x="26271081" y="57091008"/>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FBC4A947-A7E2-47EB-8F17-259225EFC4CB}"/>
              </a:ext>
            </a:extLst>
          </xdr:cNvPr>
          <xdr:cNvSpPr/>
        </xdr:nvSpPr>
        <xdr:spPr>
          <a:xfrm>
            <a:off x="26271081" y="57091008"/>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2F0F7241-3313-4E31-B2E8-6A18594F4FFD}"/>
              </a:ext>
            </a:extLst>
          </xdr:cNvPr>
          <xdr:cNvSpPr/>
        </xdr:nvSpPr>
        <xdr:spPr>
          <a:xfrm>
            <a:off x="28731641" y="57326360"/>
            <a:ext cx="7613075"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284" t="s">
        <v>106</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85">
        <v>45209</v>
      </c>
      <c r="AD2" s="285"/>
      <c r="AE2" s="285"/>
      <c r="AF2" s="285"/>
      <c r="AG2" s="285"/>
      <c r="AH2" s="285"/>
      <c r="AI2" s="285"/>
      <c r="AJ2" s="79"/>
    </row>
    <row r="3" spans="1:43" ht="34.5" customHeight="1" x14ac:dyDescent="0.4">
      <c r="A3" s="21"/>
      <c r="B3" s="21"/>
      <c r="C3" s="21"/>
      <c r="D3" s="215" t="s">
        <v>102</v>
      </c>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11" t="s">
        <v>90</v>
      </c>
      <c r="Y5" s="212"/>
      <c r="Z5" s="212"/>
      <c r="AA5" s="212"/>
      <c r="AB5" s="212"/>
      <c r="AC5" s="212"/>
      <c r="AD5" s="212"/>
      <c r="AE5" s="212"/>
      <c r="AF5" s="212"/>
      <c r="AG5" s="212"/>
      <c r="AH5" s="212"/>
      <c r="AI5" s="212"/>
      <c r="AJ5" s="213"/>
    </row>
    <row r="6" spans="1:43" ht="19.5" customHeight="1" x14ac:dyDescent="0.4">
      <c r="B6" s="190" t="s">
        <v>98</v>
      </c>
      <c r="C6" s="190"/>
      <c r="D6" s="190"/>
      <c r="E6" s="190"/>
      <c r="F6" s="191" t="s">
        <v>97</v>
      </c>
      <c r="G6" s="191"/>
      <c r="H6" s="191"/>
      <c r="I6" s="191"/>
      <c r="J6" s="191"/>
      <c r="K6" s="191"/>
      <c r="L6" s="191"/>
      <c r="M6" s="191"/>
      <c r="N6" s="191"/>
      <c r="O6" s="191"/>
      <c r="P6" s="191"/>
      <c r="Q6" s="191"/>
      <c r="R6" s="191"/>
      <c r="S6" s="191"/>
      <c r="T6" s="191"/>
      <c r="U6" s="191"/>
      <c r="V6" s="191"/>
      <c r="X6" s="208" t="s">
        <v>91</v>
      </c>
      <c r="Y6" s="209"/>
      <c r="Z6" s="209"/>
      <c r="AA6" s="210"/>
      <c r="AB6" s="208" t="s">
        <v>92</v>
      </c>
      <c r="AC6" s="209"/>
      <c r="AD6" s="209"/>
      <c r="AE6" s="209"/>
      <c r="AF6" s="209"/>
      <c r="AG6" s="209"/>
      <c r="AH6" s="209"/>
      <c r="AI6" s="209"/>
      <c r="AJ6" s="210"/>
    </row>
    <row r="7" spans="1:43" ht="19.5" customHeight="1" x14ac:dyDescent="0.4">
      <c r="B7" s="190"/>
      <c r="C7" s="190"/>
      <c r="D7" s="190"/>
      <c r="E7" s="190"/>
      <c r="F7" s="191"/>
      <c r="G7" s="191"/>
      <c r="H7" s="191"/>
      <c r="I7" s="191"/>
      <c r="J7" s="191"/>
      <c r="K7" s="191"/>
      <c r="L7" s="191"/>
      <c r="M7" s="191"/>
      <c r="N7" s="191"/>
      <c r="O7" s="191"/>
      <c r="P7" s="191"/>
      <c r="Q7" s="191"/>
      <c r="R7" s="191"/>
      <c r="S7" s="191"/>
      <c r="T7" s="191"/>
      <c r="U7" s="191"/>
      <c r="V7" s="191"/>
      <c r="W7" s="87"/>
      <c r="X7" s="214" t="s">
        <v>87</v>
      </c>
      <c r="Y7" s="197" t="s">
        <v>15</v>
      </c>
      <c r="Z7" s="200" t="s">
        <v>61</v>
      </c>
      <c r="AA7" s="201"/>
      <c r="AB7" s="88" t="s">
        <v>99</v>
      </c>
      <c r="AC7" s="88" t="s">
        <v>15</v>
      </c>
      <c r="AD7" s="89" t="s">
        <v>93</v>
      </c>
      <c r="AE7" s="89"/>
      <c r="AF7" s="89"/>
      <c r="AG7" s="89"/>
      <c r="AH7" s="89"/>
      <c r="AI7" s="89"/>
      <c r="AJ7" s="91"/>
    </row>
    <row r="8" spans="1:43" ht="19.5" customHeight="1" x14ac:dyDescent="0.4">
      <c r="B8" s="190" t="s">
        <v>21</v>
      </c>
      <c r="C8" s="190"/>
      <c r="D8" s="190"/>
      <c r="E8" s="190"/>
      <c r="F8" s="192">
        <v>45204</v>
      </c>
      <c r="G8" s="192"/>
      <c r="H8" s="192"/>
      <c r="I8" s="192"/>
      <c r="J8" s="190" t="s">
        <v>16</v>
      </c>
      <c r="K8" s="192">
        <v>45555</v>
      </c>
      <c r="L8" s="192"/>
      <c r="M8" s="192"/>
      <c r="N8" s="192"/>
      <c r="O8" s="93"/>
      <c r="P8" s="93"/>
      <c r="Q8" s="21"/>
      <c r="R8" s="21"/>
      <c r="S8" s="21"/>
      <c r="T8" s="21"/>
      <c r="U8" s="21"/>
      <c r="V8" s="21"/>
      <c r="W8" s="87"/>
      <c r="X8" s="195"/>
      <c r="Y8" s="198"/>
      <c r="Z8" s="202"/>
      <c r="AA8" s="203"/>
      <c r="AB8" s="88" t="s">
        <v>88</v>
      </c>
      <c r="AC8" s="88" t="s">
        <v>15</v>
      </c>
      <c r="AD8" s="89" t="s">
        <v>94</v>
      </c>
      <c r="AE8" s="89"/>
      <c r="AF8" s="89"/>
      <c r="AG8" s="89"/>
      <c r="AH8" s="89"/>
      <c r="AI8" s="89"/>
      <c r="AJ8" s="91"/>
    </row>
    <row r="9" spans="1:43" ht="19.5" customHeight="1" x14ac:dyDescent="0.25">
      <c r="A9" s="23"/>
      <c r="B9" s="190"/>
      <c r="C9" s="190"/>
      <c r="D9" s="190"/>
      <c r="E9" s="190"/>
      <c r="F9" s="192"/>
      <c r="G9" s="192"/>
      <c r="H9" s="192"/>
      <c r="I9" s="192"/>
      <c r="J9" s="190"/>
      <c r="K9" s="192"/>
      <c r="L9" s="192"/>
      <c r="M9" s="192"/>
      <c r="N9" s="192"/>
      <c r="O9" s="21"/>
      <c r="P9" s="21"/>
      <c r="Q9" s="21"/>
      <c r="R9" s="21"/>
      <c r="S9" s="21"/>
      <c r="T9" s="21"/>
      <c r="U9" s="21"/>
      <c r="V9" s="21"/>
      <c r="W9" s="84"/>
      <c r="X9" s="195" t="s">
        <v>19</v>
      </c>
      <c r="Y9" s="198" t="s">
        <v>15</v>
      </c>
      <c r="Z9" s="202" t="s">
        <v>19</v>
      </c>
      <c r="AA9" s="203"/>
      <c r="AB9" s="206" t="s">
        <v>89</v>
      </c>
      <c r="AC9" s="198" t="s">
        <v>15</v>
      </c>
      <c r="AD9" s="94" t="s">
        <v>95</v>
      </c>
      <c r="AE9" s="89"/>
      <c r="AF9" s="89"/>
      <c r="AG9" s="89"/>
      <c r="AH9" s="89"/>
      <c r="AI9" s="89"/>
      <c r="AJ9" s="91"/>
    </row>
    <row r="10" spans="1:43" ht="19.5" customHeight="1" x14ac:dyDescent="0.4">
      <c r="A10" s="190" t="s">
        <v>17</v>
      </c>
      <c r="B10" s="193" t="s">
        <v>85</v>
      </c>
      <c r="C10" s="193"/>
      <c r="D10" s="193"/>
      <c r="E10" s="193"/>
      <c r="F10" s="193"/>
      <c r="G10" s="194">
        <v>45260</v>
      </c>
      <c r="H10" s="194"/>
      <c r="I10" s="194"/>
      <c r="J10" s="194"/>
      <c r="K10" s="190" t="s">
        <v>20</v>
      </c>
      <c r="L10" s="193" t="s">
        <v>86</v>
      </c>
      <c r="M10" s="193"/>
      <c r="N10" s="193"/>
      <c r="O10" s="193"/>
      <c r="P10" s="193"/>
      <c r="Q10" s="194">
        <v>45533</v>
      </c>
      <c r="R10" s="194"/>
      <c r="S10" s="194"/>
      <c r="T10" s="194"/>
      <c r="U10" s="194"/>
      <c r="V10" s="190" t="s">
        <v>18</v>
      </c>
      <c r="W10" s="84"/>
      <c r="X10" s="196"/>
      <c r="Y10" s="199"/>
      <c r="Z10" s="204"/>
      <c r="AA10" s="205"/>
      <c r="AB10" s="207"/>
      <c r="AC10" s="199"/>
      <c r="AD10" s="95" t="s">
        <v>96</v>
      </c>
      <c r="AE10" s="90"/>
      <c r="AF10" s="90"/>
      <c r="AG10" s="90"/>
      <c r="AH10" s="90"/>
      <c r="AI10" s="90"/>
      <c r="AJ10" s="92"/>
    </row>
    <row r="11" spans="1:43" ht="18.75" customHeight="1" x14ac:dyDescent="0.4">
      <c r="A11" s="190"/>
      <c r="B11" s="193"/>
      <c r="C11" s="193"/>
      <c r="D11" s="193"/>
      <c r="E11" s="193"/>
      <c r="F11" s="193"/>
      <c r="G11" s="194"/>
      <c r="H11" s="194"/>
      <c r="I11" s="194"/>
      <c r="J11" s="194"/>
      <c r="K11" s="190"/>
      <c r="L11" s="193"/>
      <c r="M11" s="193"/>
      <c r="N11" s="193"/>
      <c r="O11" s="193"/>
      <c r="P11" s="193"/>
      <c r="Q11" s="194"/>
      <c r="R11" s="194"/>
      <c r="S11" s="194"/>
      <c r="T11" s="194"/>
      <c r="U11" s="194"/>
      <c r="V11" s="19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288"/>
      <c r="B13" s="289"/>
      <c r="C13" s="286" t="s">
        <v>7</v>
      </c>
      <c r="D13" s="286"/>
      <c r="E13" s="286"/>
      <c r="F13" s="286"/>
      <c r="G13" s="286"/>
      <c r="H13" s="286"/>
      <c r="I13" s="286"/>
      <c r="J13" s="286" t="s">
        <v>8</v>
      </c>
      <c r="K13" s="286"/>
      <c r="L13" s="286"/>
      <c r="M13" s="286"/>
      <c r="N13" s="286"/>
      <c r="O13" s="286"/>
      <c r="P13" s="286"/>
      <c r="Q13" s="286" t="s">
        <v>9</v>
      </c>
      <c r="R13" s="286"/>
      <c r="S13" s="286"/>
      <c r="T13" s="286"/>
      <c r="U13" s="286"/>
      <c r="V13" s="286"/>
      <c r="W13" s="286"/>
      <c r="X13" s="286" t="s">
        <v>10</v>
      </c>
      <c r="Y13" s="286"/>
      <c r="Z13" s="286"/>
      <c r="AA13" s="286"/>
      <c r="AB13" s="286"/>
      <c r="AC13" s="286"/>
      <c r="AD13" s="287"/>
      <c r="AE13" s="294" t="s">
        <v>4</v>
      </c>
      <c r="AF13" s="295"/>
      <c r="AG13" s="296"/>
      <c r="AH13" s="300" t="s">
        <v>5</v>
      </c>
      <c r="AI13" s="301"/>
      <c r="AJ13" s="302"/>
    </row>
    <row r="14" spans="1:43" ht="29.25" customHeight="1" thickBot="1" x14ac:dyDescent="0.45">
      <c r="A14" s="290"/>
      <c r="B14" s="29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297"/>
      <c r="AF14" s="298"/>
      <c r="AG14" s="299"/>
      <c r="AH14" s="303"/>
      <c r="AI14" s="304"/>
      <c r="AJ14" s="305"/>
      <c r="AM14" s="292">
        <f>Q10+1</f>
        <v>45534</v>
      </c>
      <c r="AN14" s="293"/>
      <c r="AO14" s="24"/>
      <c r="AP14" s="25"/>
    </row>
    <row r="15" spans="1:43" ht="27.75" customHeight="1" thickBot="1" x14ac:dyDescent="0.45">
      <c r="A15" s="22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76" t="s">
        <v>11</v>
      </c>
      <c r="AF15" s="277" t="s">
        <v>12</v>
      </c>
      <c r="AG15" s="216" t="s">
        <v>84</v>
      </c>
      <c r="AH15" s="227" t="s">
        <v>11</v>
      </c>
      <c r="AI15" s="229" t="s">
        <v>13</v>
      </c>
      <c r="AJ15" s="216" t="s">
        <v>84</v>
      </c>
    </row>
    <row r="16" spans="1:43" ht="27.75" customHeight="1" x14ac:dyDescent="0.4">
      <c r="A16" s="22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28"/>
      <c r="AF16" s="278"/>
      <c r="AG16" s="216"/>
      <c r="AH16" s="228"/>
      <c r="AI16" s="230"/>
      <c r="AJ16" s="216"/>
      <c r="AM16" s="30"/>
      <c r="AN16" s="30"/>
      <c r="AQ16" s="31">
        <f>IFERROR(VLOOKUP(AQ160,DAY!$A$2:$E$744,2,0),0)</f>
        <v>0</v>
      </c>
    </row>
    <row r="17" spans="1:52" s="28" customFormat="1" ht="27.75" customHeight="1" x14ac:dyDescent="0.4">
      <c r="A17" s="22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28"/>
      <c r="AF17" s="278"/>
      <c r="AG17" s="216"/>
      <c r="AH17" s="228"/>
      <c r="AI17" s="230"/>
      <c r="AJ17" s="216"/>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2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28"/>
      <c r="AF18" s="278"/>
      <c r="AG18" s="217"/>
      <c r="AH18" s="228"/>
      <c r="AI18" s="230"/>
      <c r="AJ18" s="217"/>
      <c r="AM18" s="30"/>
      <c r="AN18" s="30"/>
      <c r="AQ18" s="34">
        <f>IFERROR(VLOOKUP(AQ160,DAY!$A$2:$E$744,4,0),0)</f>
        <v>0</v>
      </c>
    </row>
    <row r="19" spans="1:52" ht="27.75" customHeight="1" x14ac:dyDescent="0.4">
      <c r="A19" s="22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18" t="str">
        <f>IFERROR(IF(AND(AE19&lt;=6,AE19&gt;=1),$F$149,IF(AM20&gt;0.284,$F$147,$F$148)),0)</f>
        <v>クリア</v>
      </c>
      <c r="AH19" s="40">
        <f>IF(COUNT(C20:AD20)=0,+(COUNTIF(C20:AD20,"作業"))+(COUNTIF(C20:AD20,"休日")),"")</f>
        <v>25</v>
      </c>
      <c r="AI19" s="57">
        <f>IF(COUNT(C20:AD20)=0,(COUNTIF(C20:AD20,"休日")),"")</f>
        <v>8</v>
      </c>
      <c r="AJ19" s="21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7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72">
        <f>IFERROR(AM20,0)</f>
        <v>0.32</v>
      </c>
      <c r="AF20" s="273"/>
      <c r="AG20" s="219"/>
      <c r="AH20" s="272">
        <f>IFERROR(AN20,0)</f>
        <v>0.32</v>
      </c>
      <c r="AI20" s="274"/>
      <c r="AJ20" s="219"/>
      <c r="AM20" s="42">
        <f>ROUND(AF19/AE19,3)</f>
        <v>0.32</v>
      </c>
      <c r="AN20" s="43">
        <f>ROUND(AI19/AH19,3)</f>
        <v>0.32</v>
      </c>
      <c r="AQ20" s="39">
        <f>IFERROR(VLOOKUP(AQ160,DAY!$A$2:$E$744,6,0),0)</f>
        <v>0</v>
      </c>
    </row>
    <row r="21" spans="1:52" s="37" customFormat="1" ht="27.75" customHeight="1" thickBot="1" x14ac:dyDescent="0.45">
      <c r="A21" s="22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76" t="s">
        <v>11</v>
      </c>
      <c r="AF21" s="277" t="s">
        <v>12</v>
      </c>
      <c r="AG21" s="216" t="s">
        <v>84</v>
      </c>
      <c r="AH21" s="227" t="s">
        <v>11</v>
      </c>
      <c r="AI21" s="229" t="s">
        <v>13</v>
      </c>
      <c r="AJ21" s="21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2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28"/>
      <c r="AF22" s="278"/>
      <c r="AG22" s="216"/>
      <c r="AH22" s="228"/>
      <c r="AI22" s="230"/>
      <c r="AJ22" s="216"/>
      <c r="AM22" s="30"/>
      <c r="AN22" s="30"/>
      <c r="AQ22" s="31">
        <f>IFERROR(VLOOKUP(AQ161,DAY!$A$2:$E$744,2,0),0)</f>
        <v>0</v>
      </c>
    </row>
    <row r="23" spans="1:52" ht="27.75" customHeight="1" x14ac:dyDescent="0.4">
      <c r="A23" s="22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28"/>
      <c r="AF23" s="278"/>
      <c r="AG23" s="216"/>
      <c r="AH23" s="228"/>
      <c r="AI23" s="230"/>
      <c r="AJ23" s="216"/>
      <c r="AM23" s="30"/>
      <c r="AN23" s="30"/>
      <c r="AQ23" s="34">
        <f>IFERROR(VLOOKUP(AQ161,DAY!$A$2:$E$744,3,0),0)</f>
        <v>0</v>
      </c>
    </row>
    <row r="24" spans="1:52" ht="88.5" customHeight="1" x14ac:dyDescent="0.4">
      <c r="A24" s="22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28"/>
      <c r="AF24" s="278"/>
      <c r="AG24" s="217"/>
      <c r="AH24" s="228"/>
      <c r="AI24" s="230"/>
      <c r="AJ24" s="217"/>
      <c r="AM24" s="38"/>
      <c r="AN24" s="38"/>
      <c r="AQ24" s="34">
        <f>IFERROR(VLOOKUP(AQ161,DAY!$A$2:$E$744,4,0),0)</f>
        <v>0</v>
      </c>
    </row>
    <row r="25" spans="1:52" ht="27.75" customHeight="1" x14ac:dyDescent="0.4">
      <c r="A25" s="22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18" t="str">
        <f>IFERROR(IF(AND(AE25&lt;=6,AE25&gt;=1),$F$149,IF(AM26&gt;0.284,$F$147,$F$148)),0)</f>
        <v>クリア</v>
      </c>
      <c r="AH25" s="40">
        <f>IF(COUNT(C26:AD26)=0,+(COUNTIF(C26:AD26,"作業"))+(COUNTIF(C26:AD26,"休日")),"")</f>
        <v>22</v>
      </c>
      <c r="AI25" s="57">
        <f>IF(COUNT(C26:AD26)=0,(COUNTIF(C26:AD26,"休日")),"")</f>
        <v>7</v>
      </c>
      <c r="AJ25" s="21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7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72">
        <f>IFERROR(AM26,0)</f>
        <v>0.318</v>
      </c>
      <c r="AF26" s="273"/>
      <c r="AG26" s="219"/>
      <c r="AH26" s="272">
        <f>IFERROR(AN26,0)</f>
        <v>0.318</v>
      </c>
      <c r="AI26" s="274"/>
      <c r="AJ26" s="219"/>
      <c r="AM26" s="42">
        <f>ROUND(AF25/AE25,3)</f>
        <v>0.318</v>
      </c>
      <c r="AN26" s="43">
        <f>ROUND(AI25/AH25,3)</f>
        <v>0.318</v>
      </c>
      <c r="AQ26" s="39">
        <f>IFERROR(VLOOKUP(AQ161,DAY!$A$2:$E$744,6,0),0)</f>
        <v>0</v>
      </c>
    </row>
    <row r="27" spans="1:52" s="37" customFormat="1" ht="27.75" customHeight="1" thickBot="1" x14ac:dyDescent="0.45">
      <c r="A27" s="22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76" t="s">
        <v>11</v>
      </c>
      <c r="AF27" s="277" t="s">
        <v>12</v>
      </c>
      <c r="AG27" s="216" t="s">
        <v>84</v>
      </c>
      <c r="AH27" s="227" t="s">
        <v>11</v>
      </c>
      <c r="AI27" s="229" t="s">
        <v>13</v>
      </c>
      <c r="AJ27" s="21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2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28"/>
      <c r="AF28" s="278"/>
      <c r="AG28" s="216"/>
      <c r="AH28" s="228"/>
      <c r="AI28" s="230"/>
      <c r="AJ28" s="216"/>
      <c r="AM28" s="30"/>
      <c r="AN28" s="30"/>
      <c r="AQ28" s="35">
        <f>IFERROR(VLOOKUP(AQ162,DAY!$A$2:$E$744,2,0),0)</f>
        <v>0</v>
      </c>
    </row>
    <row r="29" spans="1:52" ht="27.75" customHeight="1" x14ac:dyDescent="0.4">
      <c r="A29" s="22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28"/>
      <c r="AF29" s="278"/>
      <c r="AG29" s="216"/>
      <c r="AH29" s="228"/>
      <c r="AI29" s="230"/>
      <c r="AJ29" s="216"/>
      <c r="AM29" s="30"/>
      <c r="AN29" s="30"/>
      <c r="AQ29" s="34">
        <f>IFERROR(VLOOKUP(AQ162,DAY!$A$2:$E$744,3,0),0)</f>
        <v>0</v>
      </c>
    </row>
    <row r="30" spans="1:52" ht="88.5" customHeight="1" x14ac:dyDescent="0.4">
      <c r="A30" s="22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28"/>
      <c r="AF30" s="278"/>
      <c r="AG30" s="217"/>
      <c r="AH30" s="228"/>
      <c r="AI30" s="230"/>
      <c r="AJ30" s="217"/>
      <c r="AM30" s="38"/>
      <c r="AN30" s="38"/>
      <c r="AQ30" s="34">
        <f>IFERROR(VLOOKUP(AQ162,DAY!$A$2:$E$744,4,0),0)</f>
        <v>0</v>
      </c>
    </row>
    <row r="31" spans="1:52" ht="27.75" customHeight="1" x14ac:dyDescent="0.4">
      <c r="A31" s="22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18" t="str">
        <f>IFERROR(IF(AND(AE31&lt;=6,AE31&gt;=1),$F$149,IF(AM32&gt;0.284,$F$147,$F$148)),0)</f>
        <v>クリア</v>
      </c>
      <c r="AH31" s="40">
        <f>IF(COUNT(C32:AD32)=0,+(COUNTIF(C32:AD32,"作業"))+(COUNTIF(C32:AD32,"休日")),"")</f>
        <v>25</v>
      </c>
      <c r="AI31" s="57">
        <f>IF(COUNT(C32:AD32)=0,(COUNTIF(C32:AD32,"休日")),"")</f>
        <v>9</v>
      </c>
      <c r="AJ31" s="21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7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72">
        <f>IFERROR(AM32,0)</f>
        <v>0.36</v>
      </c>
      <c r="AF32" s="273"/>
      <c r="AG32" s="219"/>
      <c r="AH32" s="272">
        <f>IFERROR(AN32,0)</f>
        <v>0.36</v>
      </c>
      <c r="AI32" s="274"/>
      <c r="AJ32" s="219"/>
      <c r="AM32" s="42">
        <f>ROUND(AF31/AE31,3)</f>
        <v>0.36</v>
      </c>
      <c r="AN32" s="43">
        <f>ROUND(AI31/AH31,3)</f>
        <v>0.36</v>
      </c>
      <c r="AQ32" s="39">
        <f>IFERROR(VLOOKUP(AQ162,DAY!$A$2:$E$744,6,0),0)</f>
        <v>0</v>
      </c>
    </row>
    <row r="33" spans="1:52" s="37" customFormat="1" ht="27.75" customHeight="1" thickBot="1" x14ac:dyDescent="0.45">
      <c r="A33" s="22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76" t="s">
        <v>11</v>
      </c>
      <c r="AF33" s="277" t="s">
        <v>12</v>
      </c>
      <c r="AG33" s="216" t="s">
        <v>84</v>
      </c>
      <c r="AH33" s="227" t="s">
        <v>11</v>
      </c>
      <c r="AI33" s="229" t="s">
        <v>13</v>
      </c>
      <c r="AJ33" s="21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2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28"/>
      <c r="AF34" s="278"/>
      <c r="AG34" s="216"/>
      <c r="AH34" s="228"/>
      <c r="AI34" s="230"/>
      <c r="AJ34" s="216"/>
      <c r="AM34" s="30"/>
      <c r="AN34" s="30"/>
      <c r="AQ34" s="31">
        <f>IFERROR(VLOOKUP(AQ163,DAY!$A$2:$E$744,2,0),0)</f>
        <v>0</v>
      </c>
    </row>
    <row r="35" spans="1:52" ht="27.75" customHeight="1" x14ac:dyDescent="0.4">
      <c r="A35" s="22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28"/>
      <c r="AF35" s="278"/>
      <c r="AG35" s="216"/>
      <c r="AH35" s="228"/>
      <c r="AI35" s="230"/>
      <c r="AJ35" s="216"/>
      <c r="AM35" s="30"/>
      <c r="AN35" s="30"/>
      <c r="AQ35" s="34">
        <f>IFERROR(VLOOKUP(AQ163,DAY!$A$2:$E$744,3,0),0)</f>
        <v>0</v>
      </c>
    </row>
    <row r="36" spans="1:52" ht="88.5" customHeight="1" x14ac:dyDescent="0.4">
      <c r="A36" s="22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28"/>
      <c r="AF36" s="278"/>
      <c r="AG36" s="217"/>
      <c r="AH36" s="228"/>
      <c r="AI36" s="230"/>
      <c r="AJ36" s="217"/>
      <c r="AM36" s="38"/>
      <c r="AN36" s="38"/>
      <c r="AQ36" s="34">
        <f>IFERROR(VLOOKUP(AQ163,DAY!$A$2:$E$744,4,0),0)</f>
        <v>0</v>
      </c>
    </row>
    <row r="37" spans="1:52" ht="27.75" customHeight="1" x14ac:dyDescent="0.4">
      <c r="A37" s="22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18" t="str">
        <f>IFERROR(IF(AND(AE37&lt;=6,AE37&gt;=1),$F$149,IF(AM38&gt;0.284,$F$147,$F$148)),0)</f>
        <v>クリア</v>
      </c>
      <c r="AH37" s="40">
        <f>IF(COUNT(C38:AD38)=0,+(COUNTIF(C38:AD38,"作業"))+(COUNTIF(C38:AD38,"休日")),"")</f>
        <v>28</v>
      </c>
      <c r="AI37" s="57">
        <f>IF(COUNT(C38:AD38)=0,(COUNTIF(C38:AD38,"休日")),"")</f>
        <v>9</v>
      </c>
      <c r="AJ37" s="21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7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72">
        <f>IFERROR(AM38,0)</f>
        <v>0.32100000000000001</v>
      </c>
      <c r="AF38" s="273"/>
      <c r="AG38" s="219"/>
      <c r="AH38" s="272">
        <f>IFERROR(AN38,0)</f>
        <v>0.32100000000000001</v>
      </c>
      <c r="AI38" s="274"/>
      <c r="AJ38" s="219"/>
      <c r="AM38" s="42">
        <f>ROUND(AF37/AE37,3)</f>
        <v>0.32100000000000001</v>
      </c>
      <c r="AN38" s="43">
        <f>ROUND(AI37/AH37,3)</f>
        <v>0.32100000000000001</v>
      </c>
      <c r="AQ38" s="39">
        <f>IFERROR(VLOOKUP(AQ163,DAY!$A$2:$E$744,6,0),0)</f>
        <v>0</v>
      </c>
    </row>
    <row r="39" spans="1:52" s="37" customFormat="1" ht="27.75" customHeight="1" thickBot="1" x14ac:dyDescent="0.45">
      <c r="A39" s="22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76" t="s">
        <v>11</v>
      </c>
      <c r="AF39" s="277" t="s">
        <v>12</v>
      </c>
      <c r="AG39" s="216" t="s">
        <v>84</v>
      </c>
      <c r="AH39" s="227" t="s">
        <v>11</v>
      </c>
      <c r="AI39" s="229" t="s">
        <v>13</v>
      </c>
      <c r="AJ39" s="21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2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28"/>
      <c r="AF40" s="278"/>
      <c r="AG40" s="216"/>
      <c r="AH40" s="228"/>
      <c r="AI40" s="230"/>
      <c r="AJ40" s="216"/>
      <c r="AM40" s="30"/>
      <c r="AN40" s="30"/>
      <c r="AQ40" s="35">
        <f>IFERROR(VLOOKUP(AQ164,DAY!$A$2:$E$744,2,0),0)</f>
        <v>0</v>
      </c>
    </row>
    <row r="41" spans="1:52" ht="27.75" customHeight="1" x14ac:dyDescent="0.4">
      <c r="A41" s="22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28"/>
      <c r="AF41" s="278"/>
      <c r="AG41" s="216"/>
      <c r="AH41" s="228"/>
      <c r="AI41" s="230"/>
      <c r="AJ41" s="216"/>
      <c r="AM41" s="30"/>
      <c r="AN41" s="30"/>
      <c r="AQ41" s="34">
        <f>IFERROR(VLOOKUP(AQ164,DAY!$A$2:$E$744,3,0),0)</f>
        <v>0</v>
      </c>
    </row>
    <row r="42" spans="1:52" ht="88.5" customHeight="1" x14ac:dyDescent="0.4">
      <c r="A42" s="22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28"/>
      <c r="AF42" s="278"/>
      <c r="AG42" s="217"/>
      <c r="AH42" s="228"/>
      <c r="AI42" s="230"/>
      <c r="AJ42" s="217"/>
      <c r="AM42" s="38"/>
      <c r="AN42" s="38"/>
      <c r="AQ42" s="34">
        <f>IFERROR(VLOOKUP(AQ164,DAY!$A$2:$E$744,4,0),0)</f>
        <v>0</v>
      </c>
    </row>
    <row r="43" spans="1:52" ht="27.75" customHeight="1" x14ac:dyDescent="0.4">
      <c r="A43" s="22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18" t="str">
        <f>IFERROR(IF(AND(AE43&lt;=6,AE43&gt;=1),$F$149,IF(AM44&gt;0.284,$F$147,$F$148)),0)</f>
        <v>クリア</v>
      </c>
      <c r="AH43" s="40">
        <f>IF(COUNT(C44:AD44)=0,+(COUNTIF(C44:AD44,"作業"))+(COUNTIF(C44:AD44,"休日")),"")</f>
        <v>28</v>
      </c>
      <c r="AI43" s="57">
        <f>IF(COUNT(C44:AD44)=0,(COUNTIF(C44:AD44,"休日")),"")</f>
        <v>9</v>
      </c>
      <c r="AJ43" s="21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7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72">
        <f>IFERROR(AM44,0)</f>
        <v>0.32100000000000001</v>
      </c>
      <c r="AF44" s="273"/>
      <c r="AG44" s="219"/>
      <c r="AH44" s="272">
        <f>IFERROR(AN44,0)</f>
        <v>0.32100000000000001</v>
      </c>
      <c r="AI44" s="274"/>
      <c r="AJ44" s="219"/>
      <c r="AM44" s="42">
        <f>ROUND(AF43/AE43,3)</f>
        <v>0.32100000000000001</v>
      </c>
      <c r="AN44" s="43">
        <f>ROUND(AI43/AH43,3)</f>
        <v>0.32100000000000001</v>
      </c>
      <c r="AQ44" s="39">
        <f>IFERROR(VLOOKUP(AQ164,DAY!$A$2:$E$744,6,0),0)</f>
        <v>0</v>
      </c>
    </row>
    <row r="45" spans="1:52" s="37" customFormat="1" ht="27.75" customHeight="1" thickBot="1" x14ac:dyDescent="0.45">
      <c r="A45" s="22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76" t="s">
        <v>11</v>
      </c>
      <c r="AF45" s="277" t="s">
        <v>12</v>
      </c>
      <c r="AG45" s="216" t="s">
        <v>84</v>
      </c>
      <c r="AH45" s="227" t="s">
        <v>11</v>
      </c>
      <c r="AI45" s="229" t="s">
        <v>13</v>
      </c>
      <c r="AJ45" s="21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2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28"/>
      <c r="AF46" s="278"/>
      <c r="AG46" s="216"/>
      <c r="AH46" s="228"/>
      <c r="AI46" s="230"/>
      <c r="AJ46" s="216"/>
      <c r="AM46" s="30"/>
      <c r="AN46" s="30"/>
      <c r="AQ46" s="31">
        <f>IFERROR(VLOOKUP(AQ165,DAY!$A$2:$E$744,2,0),0)</f>
        <v>0</v>
      </c>
    </row>
    <row r="47" spans="1:52" ht="27.75" customHeight="1" x14ac:dyDescent="0.4">
      <c r="A47" s="22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28"/>
      <c r="AF47" s="278"/>
      <c r="AG47" s="216"/>
      <c r="AH47" s="228"/>
      <c r="AI47" s="230"/>
      <c r="AJ47" s="216"/>
      <c r="AM47" s="30"/>
      <c r="AN47" s="30"/>
      <c r="AQ47" s="34">
        <f>IFERROR(VLOOKUP(AQ165,DAY!$A$2:$E$744,3,0),0)</f>
        <v>0</v>
      </c>
    </row>
    <row r="48" spans="1:52" ht="88.5" customHeight="1" x14ac:dyDescent="0.4">
      <c r="A48" s="22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28"/>
      <c r="AF48" s="278"/>
      <c r="AG48" s="217"/>
      <c r="AH48" s="228"/>
      <c r="AI48" s="230"/>
      <c r="AJ48" s="217"/>
      <c r="AM48" s="38"/>
      <c r="AN48" s="38"/>
      <c r="AQ48" s="34">
        <f>IFERROR(VLOOKUP(AQ165,DAY!$A$2:$E$744,4,0),0)</f>
        <v>0</v>
      </c>
    </row>
    <row r="49" spans="1:43" ht="27.75" customHeight="1" x14ac:dyDescent="0.4">
      <c r="A49" s="22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18" t="str">
        <f>IFERROR(IF(AND(AE49&lt;=6,AE49&gt;=1),$F$149,IF(AM50&gt;0.284,$F$147,$F$148)),0)</f>
        <v>クリア</v>
      </c>
      <c r="AH49" s="40">
        <f>IF(COUNT(C50:AD50)=0,+(COUNTIF(C50:AD50,"作業"))+(COUNTIF(C50:AD50,"休日")),"")</f>
        <v>28</v>
      </c>
      <c r="AI49" s="57">
        <f>IF(COUNT(C50:AD50)=0,(COUNTIF(C50:AD50,"休日")),"")</f>
        <v>11</v>
      </c>
      <c r="AJ49" s="218" t="str">
        <f>IFERROR(IF(AND(AH49&lt;=6,AH49&gt;=1),$F$149,IF(AN50&gt;0.284,$F$145,$F$146)),0)</f>
        <v>達成</v>
      </c>
      <c r="AL49" s="37"/>
      <c r="AM49" s="30"/>
      <c r="AN49" s="30"/>
      <c r="AQ49" s="36">
        <f>IFERROR(VLOOKUP(AQ165,DAY!$A$2:$E$744,5,0),0)</f>
        <v>0</v>
      </c>
    </row>
    <row r="50" spans="1:43" ht="27.75" customHeight="1" thickBot="1" x14ac:dyDescent="0.45">
      <c r="A50" s="27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72">
        <f>IFERROR(AM50,0)</f>
        <v>0.39300000000000002</v>
      </c>
      <c r="AF50" s="273"/>
      <c r="AG50" s="219"/>
      <c r="AH50" s="272">
        <f>IFERROR(AN50,0)</f>
        <v>0.39300000000000002</v>
      </c>
      <c r="AI50" s="274"/>
      <c r="AJ50" s="219"/>
      <c r="AM50" s="42">
        <f>ROUND(AF49/AE49,3)</f>
        <v>0.39300000000000002</v>
      </c>
      <c r="AN50" s="43">
        <f>ROUND(AI49/AH49,3)</f>
        <v>0.39300000000000002</v>
      </c>
      <c r="AQ50" s="39">
        <f>IFERROR(VLOOKUP(AQ165,DAY!$A$2:$E$744,6,0),0)</f>
        <v>0</v>
      </c>
    </row>
    <row r="51" spans="1:43" ht="27.75" customHeight="1" thickBot="1" x14ac:dyDescent="0.45">
      <c r="A51" s="22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76" t="s">
        <v>11</v>
      </c>
      <c r="AF51" s="277" t="s">
        <v>12</v>
      </c>
      <c r="AG51" s="216" t="s">
        <v>84</v>
      </c>
      <c r="AH51" s="227" t="s">
        <v>11</v>
      </c>
      <c r="AI51" s="229" t="s">
        <v>13</v>
      </c>
      <c r="AJ51" s="216" t="s">
        <v>84</v>
      </c>
      <c r="AK51" s="37"/>
      <c r="AM51" s="30"/>
      <c r="AN51" s="30"/>
      <c r="AQ51" s="41">
        <f>IFERROR(VLOOKUP(AQ165,DAY!$A$2:$E$744,7,0),0)</f>
        <v>0</v>
      </c>
    </row>
    <row r="52" spans="1:43" ht="27.75" customHeight="1" x14ac:dyDescent="0.4">
      <c r="A52" s="22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28"/>
      <c r="AF52" s="278"/>
      <c r="AG52" s="216"/>
      <c r="AH52" s="228"/>
      <c r="AI52" s="230"/>
      <c r="AJ52" s="216"/>
      <c r="AM52" s="30"/>
      <c r="AN52" s="30"/>
      <c r="AQ52" s="35">
        <f>IFERROR(VLOOKUP(AQ166,DAY!$A$2:$E$744,2,0),0)</f>
        <v>0</v>
      </c>
    </row>
    <row r="53" spans="1:43" ht="27.75" customHeight="1" x14ac:dyDescent="0.4">
      <c r="A53" s="22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28"/>
      <c r="AF53" s="278"/>
      <c r="AG53" s="216"/>
      <c r="AH53" s="228"/>
      <c r="AI53" s="230"/>
      <c r="AJ53" s="216"/>
      <c r="AM53" s="30"/>
      <c r="AN53" s="30"/>
      <c r="AQ53" s="34">
        <f>IFERROR(VLOOKUP(AQ166,DAY!$A$2:$E$744,3,0),0)</f>
        <v>0</v>
      </c>
    </row>
    <row r="54" spans="1:43" ht="88.5" customHeight="1" x14ac:dyDescent="0.4">
      <c r="A54" s="22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28"/>
      <c r="AF54" s="278"/>
      <c r="AG54" s="217"/>
      <c r="AH54" s="228"/>
      <c r="AI54" s="230"/>
      <c r="AJ54" s="217"/>
      <c r="AM54" s="38"/>
      <c r="AN54" s="38"/>
      <c r="AQ54" s="34">
        <f>IFERROR(VLOOKUP(AQ166,DAY!$A$2:$E$744,4,0),0)</f>
        <v>0</v>
      </c>
    </row>
    <row r="55" spans="1:43" ht="29.25" customHeight="1" x14ac:dyDescent="0.4">
      <c r="A55" s="22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18" t="str">
        <f>IFERROR(IF(AND(AE55&lt;=6,AE55&gt;=1),$F$149,IF(AM56&gt;0.284,$F$147,$F$148)),0)</f>
        <v>クリア</v>
      </c>
      <c r="AH55" s="40">
        <f>IF(COUNT(C56:AD56)=0,+(COUNTIF(C56:AD56,"作業"))+(COUNTIF(C56:AD56,"休日")),"")</f>
        <v>28</v>
      </c>
      <c r="AI55" s="57">
        <f>IF(COUNT(C56:AD56)=0,(COUNTIF(C56:AD56,"休日")),"")</f>
        <v>7</v>
      </c>
      <c r="AJ55" s="218" t="str">
        <f>IFERROR(IF(AND(AH55&lt;=6,AH55&gt;=1),$F$149,IF(AN56&gt;0.284,$F$145,$F$146)),0)</f>
        <v>未達成</v>
      </c>
      <c r="AL55" s="37"/>
      <c r="AM55" s="30"/>
      <c r="AN55" s="30"/>
      <c r="AQ55" s="36">
        <f>IFERROR(VLOOKUP(AQ166,DAY!$A$2:$E$744,5,0),0)</f>
        <v>0</v>
      </c>
    </row>
    <row r="56" spans="1:43" ht="29.25" customHeight="1" thickBot="1" x14ac:dyDescent="0.45">
      <c r="A56" s="27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72">
        <f>IFERROR(AM56,0)</f>
        <v>0.28599999999999998</v>
      </c>
      <c r="AF56" s="273"/>
      <c r="AG56" s="219"/>
      <c r="AH56" s="272">
        <f>IFERROR(AN56,0)</f>
        <v>0.25</v>
      </c>
      <c r="AI56" s="274"/>
      <c r="AJ56" s="219"/>
      <c r="AM56" s="42">
        <f>ROUND(AF55/AE55,3)</f>
        <v>0.28599999999999998</v>
      </c>
      <c r="AN56" s="43">
        <f>ROUND(AI55/AH55,3)</f>
        <v>0.25</v>
      </c>
      <c r="AQ56" s="39">
        <f>IFERROR(VLOOKUP(AQ166,DAY!$A$2:$E$744,6,0),0)</f>
        <v>0</v>
      </c>
    </row>
    <row r="57" spans="1:43" ht="27.75" customHeight="1" thickBot="1" x14ac:dyDescent="0.45">
      <c r="A57" s="22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76" t="s">
        <v>11</v>
      </c>
      <c r="AF57" s="277" t="s">
        <v>12</v>
      </c>
      <c r="AG57" s="216" t="s">
        <v>84</v>
      </c>
      <c r="AH57" s="227" t="s">
        <v>11</v>
      </c>
      <c r="AI57" s="229" t="s">
        <v>13</v>
      </c>
      <c r="AJ57" s="216" t="s">
        <v>84</v>
      </c>
      <c r="AK57" s="37"/>
      <c r="AM57" s="30"/>
      <c r="AN57" s="30"/>
      <c r="AQ57" s="46">
        <f>IFERROR(VLOOKUP(AQ166,DAY!$A$2:$E$744,7,0),0)</f>
        <v>0</v>
      </c>
    </row>
    <row r="58" spans="1:43" ht="27.75" customHeight="1" x14ac:dyDescent="0.4">
      <c r="A58" s="22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28"/>
      <c r="AF58" s="278"/>
      <c r="AG58" s="216"/>
      <c r="AH58" s="228"/>
      <c r="AI58" s="230"/>
      <c r="AJ58" s="216"/>
      <c r="AM58" s="30"/>
      <c r="AN58" s="30"/>
      <c r="AQ58" s="31">
        <f>IFERROR(VLOOKUP(AQ167,DAY!$A$2:$E$744,2,0),0)</f>
        <v>0</v>
      </c>
    </row>
    <row r="59" spans="1:43" ht="27.75" customHeight="1" x14ac:dyDescent="0.4">
      <c r="A59" s="22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28"/>
      <c r="AF59" s="278"/>
      <c r="AG59" s="216"/>
      <c r="AH59" s="228"/>
      <c r="AI59" s="230"/>
      <c r="AJ59" s="216"/>
      <c r="AM59" s="30"/>
      <c r="AN59" s="30"/>
      <c r="AQ59" s="34">
        <f>IFERROR(VLOOKUP(AQ167,DAY!$A$2:$E$744,3,0),0)</f>
        <v>0</v>
      </c>
    </row>
    <row r="60" spans="1:43" ht="88.5" customHeight="1" x14ac:dyDescent="0.4">
      <c r="A60" s="22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28"/>
      <c r="AF60" s="278"/>
      <c r="AG60" s="217"/>
      <c r="AH60" s="228"/>
      <c r="AI60" s="230"/>
      <c r="AJ60" s="217"/>
      <c r="AM60" s="38"/>
      <c r="AN60" s="38"/>
      <c r="AQ60" s="34">
        <f>IFERROR(VLOOKUP(AQ167,DAY!$A$2:$E$744,4,0),0)</f>
        <v>0</v>
      </c>
    </row>
    <row r="61" spans="1:43" ht="27.75" customHeight="1" x14ac:dyDescent="0.4">
      <c r="A61" s="22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18" t="str">
        <f>IFERROR(IF(AND(AE61&lt;=6,AE61&gt;=1),$F$149,IF(AM62&gt;0.284,$F$147,$F$148)),0)</f>
        <v>クリア</v>
      </c>
      <c r="AH61" s="40">
        <f>IF(COUNT(C62:AD62)=0,+(COUNTIF(C62:AD62,"作業"))+(COUNTIF(C62:AD62,"休日")),"")</f>
        <v>28</v>
      </c>
      <c r="AI61" s="57">
        <f>IF(COUNT(C62:AD62)=0,(COUNTIF(C62:AD62,"休日")),"")</f>
        <v>8</v>
      </c>
      <c r="AJ61" s="218" t="str">
        <f>IFERROR(IF(AND(AH61&lt;=6,AH61&gt;=1),$F$149,IF(AN62&gt;0.284,$F$145,$F$146)),0)</f>
        <v>達成</v>
      </c>
      <c r="AL61" s="37"/>
      <c r="AM61" s="30"/>
      <c r="AN61" s="30"/>
      <c r="AQ61" s="36">
        <f>IFERROR(VLOOKUP(AQ167,DAY!$A$2:$E$744,5,0),0)</f>
        <v>0</v>
      </c>
    </row>
    <row r="62" spans="1:43" ht="27.75" customHeight="1" thickBot="1" x14ac:dyDescent="0.45">
      <c r="A62" s="27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72">
        <f>IFERROR(AM62,0)</f>
        <v>0.28599999999999998</v>
      </c>
      <c r="AF62" s="273"/>
      <c r="AG62" s="219"/>
      <c r="AH62" s="272">
        <f>IFERROR(AN62,0)</f>
        <v>0.28599999999999998</v>
      </c>
      <c r="AI62" s="274"/>
      <c r="AJ62" s="219"/>
      <c r="AM62" s="42">
        <f>ROUND(AF61/AE61,3)</f>
        <v>0.28599999999999998</v>
      </c>
      <c r="AN62" s="43">
        <f>ROUND(AI61/AH61,3)</f>
        <v>0.28599999999999998</v>
      </c>
      <c r="AQ62" s="39">
        <f>IFERROR(VLOOKUP(AQ167,DAY!$A$2:$E$744,6,0),0)</f>
        <v>0</v>
      </c>
    </row>
    <row r="63" spans="1:43" ht="27.75" customHeight="1" thickBot="1" x14ac:dyDescent="0.45">
      <c r="A63" s="22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76" t="s">
        <v>11</v>
      </c>
      <c r="AF63" s="277" t="s">
        <v>12</v>
      </c>
      <c r="AG63" s="216" t="s">
        <v>84</v>
      </c>
      <c r="AH63" s="227" t="s">
        <v>11</v>
      </c>
      <c r="AI63" s="229" t="s">
        <v>13</v>
      </c>
      <c r="AJ63" s="216" t="s">
        <v>84</v>
      </c>
      <c r="AK63" s="37"/>
      <c r="AM63" s="30"/>
      <c r="AN63" s="30"/>
      <c r="AQ63" s="41">
        <f>IFERROR(VLOOKUP(AQ167,DAY!$A$2:$E$744,7,0),0)</f>
        <v>0</v>
      </c>
    </row>
    <row r="64" spans="1:43" ht="27.75" customHeight="1" x14ac:dyDescent="0.4">
      <c r="A64" s="22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28"/>
      <c r="AF64" s="278"/>
      <c r="AG64" s="216"/>
      <c r="AH64" s="228"/>
      <c r="AI64" s="230"/>
      <c r="AJ64" s="216"/>
      <c r="AM64" s="30"/>
      <c r="AN64" s="30"/>
      <c r="AQ64" s="35">
        <f>IFERROR(VLOOKUP(AQ168,DAY!$A$2:$E$744,2,0),0)</f>
        <v>0</v>
      </c>
    </row>
    <row r="65" spans="1:43" ht="27.75" customHeight="1" x14ac:dyDescent="0.4">
      <c r="A65" s="22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28"/>
      <c r="AF65" s="278"/>
      <c r="AG65" s="216"/>
      <c r="AH65" s="228"/>
      <c r="AI65" s="230"/>
      <c r="AJ65" s="216"/>
      <c r="AM65" s="30"/>
      <c r="AN65" s="30"/>
      <c r="AQ65" s="34">
        <f>IFERROR(VLOOKUP(AQ168,DAY!$A$2:$E$744,3,0),0)</f>
        <v>0</v>
      </c>
    </row>
    <row r="66" spans="1:43" ht="89.25" customHeight="1" outlineLevel="1" x14ac:dyDescent="0.4">
      <c r="A66" s="22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28"/>
      <c r="AF66" s="278"/>
      <c r="AG66" s="217"/>
      <c r="AH66" s="228"/>
      <c r="AI66" s="230"/>
      <c r="AJ66" s="217"/>
      <c r="AM66" s="38"/>
      <c r="AN66" s="38"/>
      <c r="AQ66" s="34">
        <f>IFERROR(VLOOKUP(AQ168,DAY!$A$2:$E$744,4,0),0)</f>
        <v>0</v>
      </c>
    </row>
    <row r="67" spans="1:43" ht="27.75" customHeight="1" outlineLevel="1" x14ac:dyDescent="0.4">
      <c r="A67" s="22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18" t="str">
        <f>IFERROR(IF(AND(AE67&lt;=6,AE67&gt;=1),$F$149,IF(AM68&gt;0.284,$F$147,$F$148)),0)</f>
        <v>クリア</v>
      </c>
      <c r="AH67" s="40">
        <f>IF(COUNT(C68:AD68)=0,+(COUNTIF(C68:AD68,"作業"))+(COUNTIF(C68:AD68,"休日")),"")</f>
        <v>26</v>
      </c>
      <c r="AI67" s="57">
        <f>IF(COUNT(C68:AD68)=0,(COUNTIF(C68:AD68,"休日")),"")</f>
        <v>8</v>
      </c>
      <c r="AJ67" s="218" t="str">
        <f>IFERROR(IF(AND(AH67&lt;=6,AH67&gt;=1),$F$149,IF(AN68&gt;0.284,$F$145,$F$146)),0)</f>
        <v>達成</v>
      </c>
      <c r="AL67" s="38"/>
      <c r="AM67" s="30"/>
      <c r="AN67" s="30"/>
      <c r="AQ67" s="36">
        <f>IFERROR(VLOOKUP(AQ168,DAY!$A$2:$E$744,5,0),0)</f>
        <v>0</v>
      </c>
    </row>
    <row r="68" spans="1:43" ht="27.75" customHeight="1" outlineLevel="1" thickBot="1" x14ac:dyDescent="0.45">
      <c r="A68" s="27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72">
        <f>IFERROR(AM68,0)</f>
        <v>0.34599999999999997</v>
      </c>
      <c r="AF68" s="273"/>
      <c r="AG68" s="219"/>
      <c r="AH68" s="272">
        <f>IFERROR(AN68,0)</f>
        <v>0.308</v>
      </c>
      <c r="AI68" s="274"/>
      <c r="AJ68" s="219"/>
      <c r="AM68" s="42">
        <f>ROUND(AF67/AE67,3)</f>
        <v>0.34599999999999997</v>
      </c>
      <c r="AN68" s="43">
        <f>ROUND(AI67/AH67,3)</f>
        <v>0.308</v>
      </c>
      <c r="AQ68" s="39">
        <f>IFERROR(VLOOKUP(AQ168,DAY!$A$2:$E$744,6,0),0)</f>
        <v>0</v>
      </c>
    </row>
    <row r="69" spans="1:43" ht="27.75" customHeight="1" outlineLevel="1" thickBot="1" x14ac:dyDescent="0.45">
      <c r="A69" s="22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76" t="s">
        <v>11</v>
      </c>
      <c r="AF69" s="277" t="s">
        <v>12</v>
      </c>
      <c r="AG69" s="216" t="s">
        <v>84</v>
      </c>
      <c r="AH69" s="227" t="s">
        <v>11</v>
      </c>
      <c r="AI69" s="229" t="s">
        <v>13</v>
      </c>
      <c r="AJ69" s="216" t="s">
        <v>84</v>
      </c>
      <c r="AK69" s="37"/>
      <c r="AM69" s="30"/>
      <c r="AN69" s="30"/>
      <c r="AQ69" s="46">
        <f>IFERROR(VLOOKUP(AQ168,DAY!$A$2:$E$744,7,0),0)</f>
        <v>0</v>
      </c>
    </row>
    <row r="70" spans="1:43" ht="27.75" customHeight="1" outlineLevel="1" x14ac:dyDescent="0.4">
      <c r="A70" s="22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28"/>
      <c r="AF70" s="278"/>
      <c r="AG70" s="216"/>
      <c r="AH70" s="228"/>
      <c r="AI70" s="230"/>
      <c r="AJ70" s="216"/>
      <c r="AM70" s="30"/>
      <c r="AN70" s="30"/>
      <c r="AQ70" s="31">
        <f>IFERROR(VLOOKUP(AQ169,DAY!$A$2:$E$744,2,0),0)</f>
        <v>0</v>
      </c>
    </row>
    <row r="71" spans="1:43" ht="27.75" customHeight="1" outlineLevel="1" x14ac:dyDescent="0.4">
      <c r="A71" s="22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28"/>
      <c r="AF71" s="278"/>
      <c r="AG71" s="216"/>
      <c r="AH71" s="228"/>
      <c r="AI71" s="230"/>
      <c r="AJ71" s="216"/>
      <c r="AM71" s="30"/>
      <c r="AN71" s="30"/>
      <c r="AQ71" s="34">
        <f>IFERROR(VLOOKUP(AQ169,DAY!$A$2:$E$744,3,0),0)</f>
        <v>0</v>
      </c>
    </row>
    <row r="72" spans="1:43" ht="89.25" customHeight="1" outlineLevel="1" x14ac:dyDescent="0.4">
      <c r="A72" s="22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28"/>
      <c r="AF72" s="278"/>
      <c r="AG72" s="217"/>
      <c r="AH72" s="228"/>
      <c r="AI72" s="230"/>
      <c r="AJ72" s="217"/>
      <c r="AM72" s="38"/>
      <c r="AN72" s="38"/>
      <c r="AQ72" s="34">
        <f>IFERROR(VLOOKUP(AQ169,DAY!$A$2:$E$744,4,0),0)</f>
        <v>0</v>
      </c>
    </row>
    <row r="73" spans="1:43" ht="27.75" customHeight="1" outlineLevel="1" x14ac:dyDescent="0.4">
      <c r="A73" s="22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18" t="str">
        <f>IFERROR(IF(AND(AE73&lt;=6,AE73&gt;=1),$F$149,IF(AM74&gt;0.284,$F$147,$F$148)),0)</f>
        <v>クリア</v>
      </c>
      <c r="AH73" s="40">
        <f>IF(COUNT(C74:AD74)=0,+(COUNTIF(C74:AD74,"作業"))+(COUNTIF(C74:AD74,"休日")),"")</f>
        <v>22</v>
      </c>
      <c r="AI73" s="57">
        <f>IF(COUNT(C74:AD74)=0,(COUNTIF(C74:AD74,"休日")),"")</f>
        <v>7</v>
      </c>
      <c r="AJ73" s="218" t="str">
        <f>IFERROR(IF(AND(AH73&lt;=6,AH73&gt;=1),$F$149,IF(AN74&gt;0.284,$F$145,$F$146)),0)</f>
        <v>達成</v>
      </c>
      <c r="AL73" s="37"/>
      <c r="AM73" s="30"/>
      <c r="AN73" s="30"/>
      <c r="AQ73" s="36">
        <f>IFERROR(VLOOKUP(AQ169,DAY!$A$2:$E$744,5,0),0)</f>
        <v>0</v>
      </c>
    </row>
    <row r="74" spans="1:43" ht="27.75" customHeight="1" outlineLevel="1" thickBot="1" x14ac:dyDescent="0.45">
      <c r="A74" s="27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72">
        <f>IFERROR(AM74,0)</f>
        <v>0.318</v>
      </c>
      <c r="AF74" s="273"/>
      <c r="AG74" s="219"/>
      <c r="AH74" s="272">
        <f>IFERROR(AN74,0)</f>
        <v>0.318</v>
      </c>
      <c r="AI74" s="274"/>
      <c r="AJ74" s="219"/>
      <c r="AM74" s="42">
        <f>ROUND(AF73/AE73,3)</f>
        <v>0.318</v>
      </c>
      <c r="AN74" s="43">
        <f>ROUND(AI73/AH73,3)</f>
        <v>0.318</v>
      </c>
      <c r="AQ74" s="39">
        <f>IFERROR(VLOOKUP(AQ169,DAY!$A$2:$E$744,6,0),0)</f>
        <v>0</v>
      </c>
    </row>
    <row r="75" spans="1:43" ht="27.75" customHeight="1" outlineLevel="1" thickBot="1" x14ac:dyDescent="0.45">
      <c r="A75" s="22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76" t="s">
        <v>11</v>
      </c>
      <c r="AF75" s="277" t="s">
        <v>12</v>
      </c>
      <c r="AG75" s="216" t="s">
        <v>84</v>
      </c>
      <c r="AH75" s="227" t="s">
        <v>11</v>
      </c>
      <c r="AI75" s="229" t="s">
        <v>13</v>
      </c>
      <c r="AJ75" s="216" t="s">
        <v>84</v>
      </c>
      <c r="AK75" s="37"/>
      <c r="AM75" s="30"/>
      <c r="AN75" s="30"/>
      <c r="AQ75" s="41">
        <f>IFERROR(VLOOKUP(AQ169,DAY!$A$2:$E$744,7,0),0)</f>
        <v>0</v>
      </c>
    </row>
    <row r="76" spans="1:43" ht="27.75" customHeight="1" outlineLevel="1" x14ac:dyDescent="0.4">
      <c r="A76" s="22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28"/>
      <c r="AF76" s="278"/>
      <c r="AG76" s="216"/>
      <c r="AH76" s="228"/>
      <c r="AI76" s="230"/>
      <c r="AJ76" s="216"/>
      <c r="AM76" s="30"/>
      <c r="AN76" s="30"/>
      <c r="AQ76" s="35">
        <f>IFERROR(VLOOKUP(AQ170,DAY!$A$2:$E$744,2,0),0)</f>
        <v>0</v>
      </c>
    </row>
    <row r="77" spans="1:43" ht="27.75" customHeight="1" outlineLevel="1" x14ac:dyDescent="0.4">
      <c r="A77" s="22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28"/>
      <c r="AF77" s="278"/>
      <c r="AG77" s="216"/>
      <c r="AH77" s="228"/>
      <c r="AI77" s="230"/>
      <c r="AJ77" s="216"/>
      <c r="AM77" s="30"/>
      <c r="AN77" s="30"/>
      <c r="AQ77" s="34">
        <f>IFERROR(VLOOKUP(AQ170,DAY!$A$2:$E$744,3,0),0)</f>
        <v>0</v>
      </c>
    </row>
    <row r="78" spans="1:43" ht="89.25" customHeight="1" outlineLevel="1" x14ac:dyDescent="0.4">
      <c r="A78" s="22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28"/>
      <c r="AF78" s="278"/>
      <c r="AG78" s="217"/>
      <c r="AH78" s="228"/>
      <c r="AI78" s="230"/>
      <c r="AJ78" s="217"/>
      <c r="AM78" s="38"/>
      <c r="AN78" s="38"/>
      <c r="AQ78" s="34">
        <f>IFERROR(VLOOKUP(AQ170,DAY!$A$2:$E$744,4,0),0)</f>
        <v>0</v>
      </c>
    </row>
    <row r="79" spans="1:43" ht="27.75" customHeight="1" outlineLevel="1" x14ac:dyDescent="0.4">
      <c r="A79" s="22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18">
        <f>IFERROR(IF(AND(AE79&lt;=6,AE79&gt;=1),$F$149,IF(AM80&gt;0.284,$F$147,$F$148)),0)</f>
        <v>0</v>
      </c>
      <c r="AH79" s="40">
        <f>IF(COUNT(C80:AD80)=0,+(COUNTIF(C80:AD80,"作業"))+(COUNTIF(C80:AD80,"休日")),"")</f>
        <v>0</v>
      </c>
      <c r="AI79" s="57">
        <f>IF(COUNT(C80:AD80)=0,(COUNTIF(C80:AD80,"休日")),"")</f>
        <v>0</v>
      </c>
      <c r="AJ79" s="218">
        <f>IFERROR(IF(AND(AH79&lt;=6,AH79&gt;=1),$F$149,IF(AN80&gt;0.284,$F$145,$F$146)),0)</f>
        <v>0</v>
      </c>
      <c r="AL79" s="37"/>
      <c r="AM79" s="30"/>
      <c r="AN79" s="30"/>
      <c r="AQ79" s="36">
        <f>IFERROR(VLOOKUP(AQ170,DAY!$A$2:$E$744,5,0),0)</f>
        <v>0</v>
      </c>
    </row>
    <row r="80" spans="1:43" ht="27.75" customHeight="1" outlineLevel="1" thickBot="1" x14ac:dyDescent="0.45">
      <c r="A80" s="27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72">
        <f>IFERROR(AM80,0)</f>
        <v>0</v>
      </c>
      <c r="AF80" s="273"/>
      <c r="AG80" s="219"/>
      <c r="AH80" s="272">
        <f>IFERROR(AN80,0)</f>
        <v>0</v>
      </c>
      <c r="AI80" s="274"/>
      <c r="AJ80" s="219"/>
      <c r="AM80" s="42" t="e">
        <f>ROUND(AF79/AE79,3)</f>
        <v>#DIV/0!</v>
      </c>
      <c r="AN80" s="43" t="e">
        <f>ROUND(AI79/AH79,3)</f>
        <v>#DIV/0!</v>
      </c>
      <c r="AQ80" s="39">
        <f>IFERROR(VLOOKUP(AQ170,DAY!$A$2:$E$744,6,0),0)</f>
        <v>0</v>
      </c>
    </row>
    <row r="81" spans="1:43" ht="27.75" customHeight="1" outlineLevel="1" thickBot="1" x14ac:dyDescent="0.45">
      <c r="A81" s="22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76" t="s">
        <v>11</v>
      </c>
      <c r="AF81" s="277" t="s">
        <v>12</v>
      </c>
      <c r="AG81" s="216" t="s">
        <v>84</v>
      </c>
      <c r="AH81" s="227" t="s">
        <v>11</v>
      </c>
      <c r="AI81" s="229" t="s">
        <v>13</v>
      </c>
      <c r="AJ81" s="216" t="s">
        <v>84</v>
      </c>
      <c r="AK81" s="37"/>
      <c r="AM81" s="30"/>
      <c r="AN81" s="30"/>
      <c r="AQ81" s="46">
        <f>IFERROR(VLOOKUP(AQ170,DAY!$A$2:$E$744,7,0),0)</f>
        <v>0</v>
      </c>
    </row>
    <row r="82" spans="1:43" ht="27.75" customHeight="1" outlineLevel="1" x14ac:dyDescent="0.4">
      <c r="A82" s="22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28"/>
      <c r="AF82" s="278"/>
      <c r="AG82" s="216"/>
      <c r="AH82" s="228"/>
      <c r="AI82" s="230"/>
      <c r="AJ82" s="216"/>
      <c r="AM82" s="30"/>
      <c r="AN82" s="30"/>
      <c r="AQ82" s="31">
        <f>IFERROR(VLOOKUP(AQ171,DAY!$A$2:$E$744,2,0),0)</f>
        <v>0</v>
      </c>
    </row>
    <row r="83" spans="1:43" ht="27.75" customHeight="1" outlineLevel="1" x14ac:dyDescent="0.4">
      <c r="A83" s="22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28"/>
      <c r="AF83" s="278"/>
      <c r="AG83" s="216"/>
      <c r="AH83" s="228"/>
      <c r="AI83" s="230"/>
      <c r="AJ83" s="216"/>
      <c r="AM83" s="30"/>
      <c r="AN83" s="30"/>
      <c r="AQ83" s="34">
        <f>IFERROR(VLOOKUP(AQ171,DAY!$A$2:$E$744,3,0),0)</f>
        <v>0</v>
      </c>
    </row>
    <row r="84" spans="1:43" ht="89.25" customHeight="1" outlineLevel="1" x14ac:dyDescent="0.4">
      <c r="A84" s="22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28"/>
      <c r="AF84" s="278"/>
      <c r="AG84" s="217"/>
      <c r="AH84" s="228"/>
      <c r="AI84" s="230"/>
      <c r="AJ84" s="217"/>
      <c r="AM84" s="38"/>
      <c r="AN84" s="38"/>
      <c r="AQ84" s="34">
        <f>IFERROR(VLOOKUP(AQ171,DAY!$A$2:$E$744,4,0),0)</f>
        <v>0</v>
      </c>
    </row>
    <row r="85" spans="1:43" ht="27.75" customHeight="1" outlineLevel="1" x14ac:dyDescent="0.4">
      <c r="A85" s="22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18">
        <f>IFERROR(IF(AND(AE85&lt;=6,AE85&gt;=1),$F$149,IF(AM86&gt;0.284,$F$147,$F$148)),0)</f>
        <v>0</v>
      </c>
      <c r="AH85" s="40">
        <f>IF(COUNT(C86:AD86)=0,+(COUNTIF(C86:AD86,"作業"))+(COUNTIF(C86:AD86,"休日")),"")</f>
        <v>0</v>
      </c>
      <c r="AI85" s="57">
        <f>IF(COUNT(C86:AD86)=0,(COUNTIF(C86:AD86,"休日")),"")</f>
        <v>0</v>
      </c>
      <c r="AJ85" s="218">
        <f>IFERROR(IF(AND(AH85&lt;=6,AH85&gt;=1),$F$149,IF(AN86&gt;0.284,$F$145,$F$146)),0)</f>
        <v>0</v>
      </c>
      <c r="AL85" s="37"/>
      <c r="AM85" s="30"/>
      <c r="AN85" s="30"/>
      <c r="AQ85" s="36">
        <f>IFERROR(VLOOKUP(AQ171,DAY!$A$2:$E$744,5,0),0)</f>
        <v>0</v>
      </c>
    </row>
    <row r="86" spans="1:43" ht="27.75" customHeight="1" outlineLevel="1" thickBot="1" x14ac:dyDescent="0.45">
      <c r="A86" s="27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72">
        <f>IFERROR(AM86,0)</f>
        <v>0</v>
      </c>
      <c r="AF86" s="273"/>
      <c r="AG86" s="219"/>
      <c r="AH86" s="272">
        <f>IFERROR(AN86,0)</f>
        <v>0</v>
      </c>
      <c r="AI86" s="274"/>
      <c r="AJ86" s="219"/>
      <c r="AM86" s="42" t="e">
        <f>ROUND(AF85/AE85,3)</f>
        <v>#DIV/0!</v>
      </c>
      <c r="AN86" s="43" t="e">
        <f>ROUND(AI85/AH85,3)</f>
        <v>#DIV/0!</v>
      </c>
      <c r="AQ86" s="39">
        <f>IFERROR(VLOOKUP(AQ171,DAY!$A$2:$E$744,6,0),0)</f>
        <v>0</v>
      </c>
    </row>
    <row r="87" spans="1:43" ht="27.75" customHeight="1" outlineLevel="1" thickBot="1" x14ac:dyDescent="0.45">
      <c r="A87" s="22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76" t="s">
        <v>11</v>
      </c>
      <c r="AF87" s="277" t="s">
        <v>12</v>
      </c>
      <c r="AG87" s="216" t="s">
        <v>84</v>
      </c>
      <c r="AH87" s="227" t="s">
        <v>11</v>
      </c>
      <c r="AI87" s="229" t="s">
        <v>13</v>
      </c>
      <c r="AJ87" s="216" t="s">
        <v>84</v>
      </c>
      <c r="AK87" s="37"/>
      <c r="AM87" s="30"/>
      <c r="AN87" s="30"/>
      <c r="AQ87" s="41">
        <f>IFERROR(VLOOKUP(AQ171,DAY!$A$2:$E$744,7,0),0)</f>
        <v>0</v>
      </c>
    </row>
    <row r="88" spans="1:43" ht="27.75" customHeight="1" outlineLevel="1" x14ac:dyDescent="0.4">
      <c r="A88" s="22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28"/>
      <c r="AF88" s="278"/>
      <c r="AG88" s="216"/>
      <c r="AH88" s="228"/>
      <c r="AI88" s="230"/>
      <c r="AJ88" s="216"/>
      <c r="AM88" s="30"/>
      <c r="AN88" s="30"/>
      <c r="AQ88" s="35">
        <f>IFERROR(VLOOKUP(AQ172,DAY!$A$2:$E$744,2,0),0)</f>
        <v>0</v>
      </c>
    </row>
    <row r="89" spans="1:43" ht="27.75" customHeight="1" outlineLevel="1" x14ac:dyDescent="0.4">
      <c r="A89" s="22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28"/>
      <c r="AF89" s="278"/>
      <c r="AG89" s="216"/>
      <c r="AH89" s="228"/>
      <c r="AI89" s="230"/>
      <c r="AJ89" s="216"/>
      <c r="AM89" s="30"/>
      <c r="AN89" s="30"/>
      <c r="AQ89" s="34">
        <f>IFERROR(VLOOKUP(AQ172,DAY!$A$2:$E$744,3,0),0)</f>
        <v>0</v>
      </c>
    </row>
    <row r="90" spans="1:43" ht="89.25" customHeight="1" outlineLevel="1" x14ac:dyDescent="0.4">
      <c r="A90" s="22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28"/>
      <c r="AF90" s="278"/>
      <c r="AG90" s="217"/>
      <c r="AH90" s="228"/>
      <c r="AI90" s="230"/>
      <c r="AJ90" s="217"/>
      <c r="AM90" s="38"/>
      <c r="AN90" s="38"/>
      <c r="AQ90" s="34">
        <f>IFERROR(VLOOKUP(AQ172,DAY!$A$2:$E$744,4,0),0)</f>
        <v>0</v>
      </c>
    </row>
    <row r="91" spans="1:43" ht="27.75" customHeight="1" outlineLevel="1" x14ac:dyDescent="0.4">
      <c r="A91" s="22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18">
        <f>IFERROR(IF(AND(AE91&lt;=6,AE91&gt;=1),$F$149,IF(AM92&gt;0.284,$F$147,$F$148)),0)</f>
        <v>0</v>
      </c>
      <c r="AH91" s="40">
        <f>IF(COUNT(C92:AD92)=0,+(COUNTIF(C92:AD92,"作業"))+(COUNTIF(C92:AD92,"休日")),"")</f>
        <v>0</v>
      </c>
      <c r="AI91" s="57">
        <f>IF(COUNT(C92:AD92)=0,(COUNTIF(C92:AD92,"休日")),"")</f>
        <v>0</v>
      </c>
      <c r="AJ91" s="218">
        <f>IFERROR(IF(AND(AH91&lt;=6,AH91&gt;=1),$F$149,IF(AN92&gt;0.284,$F$145,$F$146)),0)</f>
        <v>0</v>
      </c>
      <c r="AL91" s="37"/>
      <c r="AM91" s="30"/>
      <c r="AN91" s="30"/>
      <c r="AQ91" s="36">
        <f>IFERROR(VLOOKUP(AQ172,DAY!$A$2:$E$744,5,0),0)</f>
        <v>0</v>
      </c>
    </row>
    <row r="92" spans="1:43" ht="27.75" customHeight="1" outlineLevel="1" thickBot="1" x14ac:dyDescent="0.45">
      <c r="A92" s="27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72">
        <f>IFERROR(AM92,0)</f>
        <v>0</v>
      </c>
      <c r="AF92" s="273"/>
      <c r="AG92" s="219"/>
      <c r="AH92" s="272">
        <f>IFERROR(AN92,0)</f>
        <v>0</v>
      </c>
      <c r="AI92" s="274"/>
      <c r="AJ92" s="219"/>
      <c r="AM92" s="42" t="e">
        <f>ROUND(AF91/AE91,3)</f>
        <v>#DIV/0!</v>
      </c>
      <c r="AN92" s="43" t="e">
        <f>ROUND(AI91/AH91,3)</f>
        <v>#DIV/0!</v>
      </c>
      <c r="AQ92" s="39">
        <f>IFERROR(VLOOKUP(AQ172,DAY!$A$2:$E$744,6,0),0)</f>
        <v>0</v>
      </c>
    </row>
    <row r="93" spans="1:43" ht="27.75" customHeight="1" outlineLevel="1" thickBot="1" x14ac:dyDescent="0.45">
      <c r="A93" s="22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76" t="s">
        <v>11</v>
      </c>
      <c r="AF93" s="277" t="s">
        <v>12</v>
      </c>
      <c r="AG93" s="216" t="s">
        <v>84</v>
      </c>
      <c r="AH93" s="227" t="s">
        <v>11</v>
      </c>
      <c r="AI93" s="229" t="s">
        <v>13</v>
      </c>
      <c r="AJ93" s="216" t="s">
        <v>84</v>
      </c>
      <c r="AK93" s="37"/>
      <c r="AM93" s="30"/>
      <c r="AN93" s="30"/>
      <c r="AQ93" s="46">
        <f>IFERROR(VLOOKUP(AQ172,DAY!$A$2:$E$744,7,0),0)</f>
        <v>0</v>
      </c>
    </row>
    <row r="94" spans="1:43" ht="27.75" customHeight="1" outlineLevel="1" x14ac:dyDescent="0.4">
      <c r="A94" s="22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28"/>
      <c r="AF94" s="278"/>
      <c r="AG94" s="216"/>
      <c r="AH94" s="228"/>
      <c r="AI94" s="230"/>
      <c r="AJ94" s="216"/>
      <c r="AM94" s="30"/>
      <c r="AN94" s="30"/>
      <c r="AQ94" s="31">
        <f>IFERROR(VLOOKUP(AQ173,DAY!$A$2:$E$744,2,0),0)</f>
        <v>0</v>
      </c>
    </row>
    <row r="95" spans="1:43" ht="27.75" customHeight="1" outlineLevel="1" x14ac:dyDescent="0.4">
      <c r="A95" s="22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28"/>
      <c r="AF95" s="278"/>
      <c r="AG95" s="216"/>
      <c r="AH95" s="228"/>
      <c r="AI95" s="230"/>
      <c r="AJ95" s="216"/>
      <c r="AM95" s="30"/>
      <c r="AN95" s="30"/>
      <c r="AQ95" s="34">
        <f>IFERROR(VLOOKUP(AQ173,DAY!$A$2:$E$744,3,0),0)</f>
        <v>0</v>
      </c>
    </row>
    <row r="96" spans="1:43" ht="89.25" customHeight="1" outlineLevel="1" x14ac:dyDescent="0.4">
      <c r="A96" s="22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28"/>
      <c r="AF96" s="278"/>
      <c r="AG96" s="217"/>
      <c r="AH96" s="228"/>
      <c r="AI96" s="230"/>
      <c r="AJ96" s="217"/>
      <c r="AM96" s="38"/>
      <c r="AN96" s="38"/>
      <c r="AQ96" s="34">
        <f>IFERROR(VLOOKUP(AQ173,DAY!$A$2:$E$744,4,0),0)</f>
        <v>0</v>
      </c>
    </row>
    <row r="97" spans="1:43" ht="27.75" customHeight="1" outlineLevel="1" x14ac:dyDescent="0.4">
      <c r="A97" s="22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18">
        <f>IFERROR(IF(AND(AE97&lt;=6,AE97&gt;=1),$F$149,IF(AM98&gt;0.284,$F$147,$F$148)),0)</f>
        <v>0</v>
      </c>
      <c r="AH97" s="40">
        <f>IF(COUNT(C98:AD98)=0,+(COUNTIF(C98:AD98,"作業"))+(COUNTIF(C98:AD98,"休日")),"")</f>
        <v>0</v>
      </c>
      <c r="AI97" s="57">
        <f>IF(COUNT(C98:AD98)=0,(COUNTIF(C98:AD98,"休日")),"")</f>
        <v>0</v>
      </c>
      <c r="AJ97" s="218">
        <f>IFERROR(IF(AND(AH97&lt;=6,AH97&gt;=1),$F$149,IF(AN98&gt;0.284,$F$145,$F$146)),0)</f>
        <v>0</v>
      </c>
      <c r="AL97" s="37"/>
      <c r="AM97" s="30"/>
      <c r="AN97" s="30"/>
      <c r="AQ97" s="36">
        <f>IFERROR(VLOOKUP(AQ173,DAY!$A$2:$E$744,5,0),0)</f>
        <v>0</v>
      </c>
    </row>
    <row r="98" spans="1:43" ht="27.75" customHeight="1" outlineLevel="1" thickBot="1" x14ac:dyDescent="0.45">
      <c r="A98" s="27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72">
        <f>IFERROR(AM98,0)</f>
        <v>0</v>
      </c>
      <c r="AF98" s="273"/>
      <c r="AG98" s="219"/>
      <c r="AH98" s="272">
        <f>IFERROR(AN98,0)</f>
        <v>0</v>
      </c>
      <c r="AI98" s="274"/>
      <c r="AJ98" s="219"/>
      <c r="AM98" s="42" t="e">
        <f>ROUND(AF97/AE97,3)</f>
        <v>#DIV/0!</v>
      </c>
      <c r="AN98" s="43" t="e">
        <f>ROUND(AI97/AH97,3)</f>
        <v>#DIV/0!</v>
      </c>
      <c r="AQ98" s="39">
        <f>IFERROR(VLOOKUP(AQ173,DAY!$A$2:$E$744,6,0),0)</f>
        <v>0</v>
      </c>
    </row>
    <row r="99" spans="1:43" ht="27.75" customHeight="1" outlineLevel="1" thickBot="1" x14ac:dyDescent="0.45">
      <c r="A99" s="22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76" t="s">
        <v>11</v>
      </c>
      <c r="AF99" s="277" t="s">
        <v>12</v>
      </c>
      <c r="AG99" s="216" t="s">
        <v>84</v>
      </c>
      <c r="AH99" s="227" t="s">
        <v>11</v>
      </c>
      <c r="AI99" s="229" t="s">
        <v>13</v>
      </c>
      <c r="AJ99" s="216" t="s">
        <v>84</v>
      </c>
      <c r="AK99" s="37"/>
      <c r="AM99" s="30"/>
      <c r="AN99" s="30"/>
      <c r="AQ99" s="41">
        <f>IFERROR(VLOOKUP(AQ173,DAY!$A$2:$E$744,7,0),0)</f>
        <v>0</v>
      </c>
    </row>
    <row r="100" spans="1:43" ht="27.75" customHeight="1" outlineLevel="1" x14ac:dyDescent="0.4">
      <c r="A100" s="22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28"/>
      <c r="AF100" s="278"/>
      <c r="AG100" s="216"/>
      <c r="AH100" s="228"/>
      <c r="AI100" s="230"/>
      <c r="AJ100" s="216"/>
      <c r="AM100" s="30"/>
      <c r="AN100" s="30"/>
      <c r="AQ100" s="31">
        <f>IFERROR(VLOOKUP(AQ179,DAY!$A$2:$E$744,2,0),0)</f>
        <v>0</v>
      </c>
    </row>
    <row r="101" spans="1:43" ht="27.75" customHeight="1" outlineLevel="1" x14ac:dyDescent="0.4">
      <c r="A101" s="22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28"/>
      <c r="AF101" s="278"/>
      <c r="AG101" s="216"/>
      <c r="AH101" s="228"/>
      <c r="AI101" s="230"/>
      <c r="AJ101" s="216"/>
      <c r="AM101" s="30"/>
      <c r="AN101" s="30"/>
      <c r="AQ101" s="34">
        <f>IFERROR(VLOOKUP(AQ179,DAY!$A$2:$E$744,3,0),0)</f>
        <v>0</v>
      </c>
    </row>
    <row r="102" spans="1:43" ht="89.25" customHeight="1" outlineLevel="1" x14ac:dyDescent="0.4">
      <c r="A102" s="22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28"/>
      <c r="AF102" s="278"/>
      <c r="AG102" s="217"/>
      <c r="AH102" s="228"/>
      <c r="AI102" s="230"/>
      <c r="AJ102" s="217"/>
      <c r="AM102" s="38"/>
      <c r="AN102" s="38"/>
      <c r="AQ102" s="34">
        <f>IFERROR(VLOOKUP(AQ179,DAY!$A$2:$E$744,4,0),0)</f>
        <v>0</v>
      </c>
    </row>
    <row r="103" spans="1:43" ht="27.75" customHeight="1" outlineLevel="1" x14ac:dyDescent="0.4">
      <c r="A103" s="22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18">
        <f>IFERROR(IF(AND(AE103&lt;=6,AE103&gt;=1),$F$149,IF(AM104&gt;0.284,$F$147,$F$148)),0)</f>
        <v>0</v>
      </c>
      <c r="AH103" s="40">
        <f>IF(COUNT(C104:AD104)=0,+(COUNTIF(C104:AD104,"作業"))+(COUNTIF(C104:AD104,"休日")),"")</f>
        <v>0</v>
      </c>
      <c r="AI103" s="57">
        <f>IF(COUNT(C104:AD104)=0,(COUNTIF(C104:AD104,"休日")),"")</f>
        <v>0</v>
      </c>
      <c r="AJ103" s="218">
        <f>IFERROR(IF(AND(AH103&lt;=6,AH103&gt;=1),$F$149,IF(AN104&gt;0.284,$F$145,$F$146)),0)</f>
        <v>0</v>
      </c>
      <c r="AL103" s="37"/>
      <c r="AM103" s="30"/>
      <c r="AN103" s="30"/>
      <c r="AQ103" s="36">
        <f>IFERROR(VLOOKUP(AQ179,DAY!$A$2:$E$744,5,0),0)</f>
        <v>0</v>
      </c>
    </row>
    <row r="104" spans="1:43" ht="27.75" customHeight="1" outlineLevel="1" thickBot="1" x14ac:dyDescent="0.45">
      <c r="A104" s="27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72">
        <f>IFERROR(AM104,0)</f>
        <v>0</v>
      </c>
      <c r="AF104" s="273"/>
      <c r="AG104" s="219"/>
      <c r="AH104" s="272">
        <f>IFERROR(AN104,0)</f>
        <v>0</v>
      </c>
      <c r="AI104" s="274"/>
      <c r="AJ104" s="219"/>
      <c r="AM104" s="42" t="e">
        <f>ROUND(AF103/AE103,3)</f>
        <v>#DIV/0!</v>
      </c>
      <c r="AN104" s="43" t="e">
        <f>ROUND(AI103/AH103,3)</f>
        <v>#DIV/0!</v>
      </c>
      <c r="AQ104" s="39">
        <f>IFERROR(VLOOKUP(AQ179,DAY!$A$2:$E$744,6,0),0)</f>
        <v>0</v>
      </c>
    </row>
    <row r="105" spans="1:43" ht="27.75" customHeight="1" outlineLevel="1" thickBot="1" x14ac:dyDescent="0.45">
      <c r="A105" s="22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76" t="s">
        <v>11</v>
      </c>
      <c r="AF105" s="277" t="s">
        <v>12</v>
      </c>
      <c r="AG105" s="216" t="s">
        <v>84</v>
      </c>
      <c r="AH105" s="227" t="s">
        <v>11</v>
      </c>
      <c r="AI105" s="229" t="s">
        <v>13</v>
      </c>
      <c r="AJ105" s="216" t="s">
        <v>84</v>
      </c>
      <c r="AK105" s="37"/>
      <c r="AM105" s="30"/>
      <c r="AN105" s="30"/>
      <c r="AQ105" s="41">
        <f>IFERROR(VLOOKUP(AQ179,DAY!$A$2:$E$744,7,0),0)</f>
        <v>0</v>
      </c>
    </row>
    <row r="106" spans="1:43" ht="27.75" customHeight="1" outlineLevel="1" x14ac:dyDescent="0.4">
      <c r="A106" s="22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28"/>
      <c r="AF106" s="278"/>
      <c r="AG106" s="216"/>
      <c r="AH106" s="228"/>
      <c r="AI106" s="230"/>
      <c r="AJ106" s="216"/>
      <c r="AM106" s="30"/>
      <c r="AN106" s="30"/>
      <c r="AQ106" s="31">
        <f>IFERROR(VLOOKUP(AQ185,DAY!$A$2:$E$744,2,0),0)</f>
        <v>0</v>
      </c>
    </row>
    <row r="107" spans="1:43" ht="27.75" customHeight="1" outlineLevel="1" x14ac:dyDescent="0.4">
      <c r="A107" s="22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28"/>
      <c r="AF107" s="278"/>
      <c r="AG107" s="216"/>
      <c r="AH107" s="228"/>
      <c r="AI107" s="230"/>
      <c r="AJ107" s="216"/>
      <c r="AM107" s="30"/>
      <c r="AN107" s="30"/>
      <c r="AQ107" s="34">
        <f>IFERROR(VLOOKUP(AQ185,DAY!$A$2:$E$744,3,0),0)</f>
        <v>0</v>
      </c>
    </row>
    <row r="108" spans="1:43" ht="89.25" customHeight="1" outlineLevel="1" x14ac:dyDescent="0.4">
      <c r="A108" s="22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28"/>
      <c r="AF108" s="278"/>
      <c r="AG108" s="217"/>
      <c r="AH108" s="228"/>
      <c r="AI108" s="230"/>
      <c r="AJ108" s="217"/>
      <c r="AM108" s="38"/>
      <c r="AN108" s="38"/>
      <c r="AQ108" s="34">
        <f>IFERROR(VLOOKUP(AQ185,DAY!$A$2:$E$744,4,0),0)</f>
        <v>0</v>
      </c>
    </row>
    <row r="109" spans="1:43" ht="27.75" customHeight="1" outlineLevel="1" x14ac:dyDescent="0.4">
      <c r="A109" s="22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18">
        <f>IFERROR(IF(AND(AE109&lt;=6,AE109&gt;=1),$F$149,IF(AM110&gt;0.284,$F$147,$F$148)),0)</f>
        <v>0</v>
      </c>
      <c r="AH109" s="40">
        <f>IF(COUNT(C110:AD110)=0,+(COUNTIF(C110:AD110,"作業"))+(COUNTIF(C110:AD110,"休日")),"")</f>
        <v>0</v>
      </c>
      <c r="AI109" s="57">
        <f>IF(COUNT(C110:AD110)=0,(COUNTIF(C110:AD110,"休日")),"")</f>
        <v>0</v>
      </c>
      <c r="AJ109" s="218">
        <f>IFERROR(IF(AND(AH109&lt;=6,AH109&gt;=1),$F$149,IF(AN110&gt;0.284,$F$145,$F$146)),0)</f>
        <v>0</v>
      </c>
      <c r="AL109" s="37"/>
      <c r="AM109" s="30"/>
      <c r="AN109" s="30"/>
      <c r="AQ109" s="36">
        <f>IFERROR(VLOOKUP(AQ185,DAY!$A$2:$E$744,5,0),0)</f>
        <v>0</v>
      </c>
    </row>
    <row r="110" spans="1:43" ht="27.75" customHeight="1" outlineLevel="1" thickBot="1" x14ac:dyDescent="0.45">
      <c r="A110" s="27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72">
        <f>IFERROR(AM110,0)</f>
        <v>0</v>
      </c>
      <c r="AF110" s="273"/>
      <c r="AG110" s="219"/>
      <c r="AH110" s="272">
        <f>IFERROR(AN110,0)</f>
        <v>0</v>
      </c>
      <c r="AI110" s="274"/>
      <c r="AJ110" s="219"/>
      <c r="AM110" s="42" t="e">
        <f>ROUND(AF109/AE109,3)</f>
        <v>#DIV/0!</v>
      </c>
      <c r="AN110" s="43" t="e">
        <f>ROUND(AI109/AH109,3)</f>
        <v>#DIV/0!</v>
      </c>
      <c r="AQ110" s="39">
        <f>IFERROR(VLOOKUP(AQ185,DAY!$A$2:$E$744,6,0),0)</f>
        <v>0</v>
      </c>
    </row>
    <row r="111" spans="1:43" ht="27.75" customHeight="1" outlineLevel="1" thickBot="1" x14ac:dyDescent="0.45">
      <c r="A111" s="22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76" t="s">
        <v>11</v>
      </c>
      <c r="AF111" s="277" t="s">
        <v>12</v>
      </c>
      <c r="AG111" s="216" t="s">
        <v>84</v>
      </c>
      <c r="AH111" s="227" t="s">
        <v>11</v>
      </c>
      <c r="AI111" s="229" t="s">
        <v>13</v>
      </c>
      <c r="AJ111" s="216" t="s">
        <v>84</v>
      </c>
      <c r="AK111" s="37"/>
      <c r="AM111" s="30"/>
      <c r="AN111" s="30"/>
      <c r="AQ111" s="41">
        <f>IFERROR(VLOOKUP(AQ185,DAY!$A$2:$E$744,7,0),0)</f>
        <v>0</v>
      </c>
    </row>
    <row r="112" spans="1:43" ht="27.75" customHeight="1" outlineLevel="1" x14ac:dyDescent="0.4">
      <c r="A112" s="22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28"/>
      <c r="AF112" s="278"/>
      <c r="AG112" s="216"/>
      <c r="AH112" s="228"/>
      <c r="AI112" s="230"/>
      <c r="AJ112" s="216"/>
      <c r="AM112" s="30"/>
      <c r="AN112" s="30"/>
      <c r="AQ112" s="31">
        <f>IFERROR(VLOOKUP(AQ191,DAY!$A$2:$E$744,2,0),0)</f>
        <v>0</v>
      </c>
    </row>
    <row r="113" spans="1:43" ht="27.75" customHeight="1" outlineLevel="1" x14ac:dyDescent="0.4">
      <c r="A113" s="22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28"/>
      <c r="AF113" s="278"/>
      <c r="AG113" s="216"/>
      <c r="AH113" s="228"/>
      <c r="AI113" s="230"/>
      <c r="AJ113" s="216"/>
      <c r="AM113" s="30"/>
      <c r="AN113" s="30"/>
      <c r="AQ113" s="34">
        <f>IFERROR(VLOOKUP(AQ191,DAY!$A$2:$E$744,3,0),0)</f>
        <v>0</v>
      </c>
    </row>
    <row r="114" spans="1:43" ht="89.25" customHeight="1" x14ac:dyDescent="0.4">
      <c r="A114" s="22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28"/>
      <c r="AF114" s="278"/>
      <c r="AG114" s="217"/>
      <c r="AH114" s="228"/>
      <c r="AI114" s="230"/>
      <c r="AJ114" s="217"/>
      <c r="AM114" s="38"/>
      <c r="AN114" s="38"/>
      <c r="AQ114" s="34">
        <f>IFERROR(VLOOKUP(AQ191,DAY!$A$2:$E$744,4,0),0)</f>
        <v>0</v>
      </c>
    </row>
    <row r="115" spans="1:43" ht="27.75" customHeight="1" x14ac:dyDescent="0.4">
      <c r="A115" s="22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18">
        <f>IFERROR(IF(AND(AE115&lt;=6,AE115&gt;=1),$F$149,IF(AM116&gt;0.284,$F$147,$F$148)),0)</f>
        <v>0</v>
      </c>
      <c r="AH115" s="40">
        <f>IF(COUNT(C116:AD116)=0,+(COUNTIF(C116:AD116,"作業"))+(COUNTIF(C116:AD116,"休日")),"")</f>
        <v>0</v>
      </c>
      <c r="AI115" s="57">
        <f>IF(COUNT(C116:AD116)=0,(COUNTIF(C116:AD116,"休日")),"")</f>
        <v>0</v>
      </c>
      <c r="AJ115" s="218">
        <f>IFERROR(IF(AND(AH115&lt;=6,AH115&gt;=1),$F$149,IF(AN116&gt;0.284,$F$145,$F$146)),0)</f>
        <v>0</v>
      </c>
      <c r="AL115" s="37"/>
      <c r="AM115" s="30"/>
      <c r="AN115" s="30"/>
      <c r="AQ115" s="36">
        <f>IFERROR(VLOOKUP(AQ191,DAY!$A$2:$E$744,5,0),0)</f>
        <v>0</v>
      </c>
    </row>
    <row r="116" spans="1:43" ht="27.75" customHeight="1" thickBot="1" x14ac:dyDescent="0.45">
      <c r="A116" s="27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72">
        <f>IFERROR(AM116,0)</f>
        <v>0</v>
      </c>
      <c r="AF116" s="273"/>
      <c r="AG116" s="219"/>
      <c r="AH116" s="272">
        <f>IFERROR(AN116,0)</f>
        <v>0</v>
      </c>
      <c r="AI116" s="274"/>
      <c r="AJ116" s="219"/>
      <c r="AM116" s="42" t="e">
        <f>ROUND(AF115/AE115,3)</f>
        <v>#DIV/0!</v>
      </c>
      <c r="AN116" s="43" t="e">
        <f>ROUND(AI115/AH115,3)</f>
        <v>#DIV/0!</v>
      </c>
      <c r="AQ116" s="39">
        <f>IFERROR(VLOOKUP(AQ191,DAY!$A$2:$E$744,6,0),0)</f>
        <v>0</v>
      </c>
    </row>
    <row r="117" spans="1:43" ht="27.75" customHeight="1" thickBot="1" x14ac:dyDescent="0.45">
      <c r="A117" s="22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79" t="s">
        <v>11</v>
      </c>
      <c r="AF117" s="281" t="s">
        <v>12</v>
      </c>
      <c r="AG117" s="226" t="s">
        <v>84</v>
      </c>
      <c r="AH117" s="279" t="s">
        <v>11</v>
      </c>
      <c r="AI117" s="281" t="s">
        <v>13</v>
      </c>
      <c r="AJ117" s="226" t="s">
        <v>84</v>
      </c>
      <c r="AK117" s="37"/>
      <c r="AM117" s="30"/>
      <c r="AN117" s="30"/>
      <c r="AQ117" s="41">
        <f>IFERROR(VLOOKUP(AQ191,DAY!$A$2:$E$744,7,0),0)</f>
        <v>0</v>
      </c>
    </row>
    <row r="118" spans="1:43" ht="27.75" customHeight="1" x14ac:dyDescent="0.4">
      <c r="A118" s="22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280"/>
      <c r="AF118" s="282"/>
      <c r="AG118" s="216"/>
      <c r="AH118" s="280"/>
      <c r="AI118" s="282"/>
      <c r="AJ118" s="216"/>
      <c r="AM118" s="30"/>
      <c r="AN118" s="30"/>
      <c r="AQ118" s="31">
        <f>IFERROR(VLOOKUP(AQ197,DAY!$A$2:$E$744,2,0),0)</f>
        <v>0</v>
      </c>
    </row>
    <row r="119" spans="1:43" ht="27.75" customHeight="1" x14ac:dyDescent="0.4">
      <c r="A119" s="22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280"/>
      <c r="AF119" s="282"/>
      <c r="AG119" s="216"/>
      <c r="AH119" s="280"/>
      <c r="AI119" s="282"/>
      <c r="AJ119" s="216"/>
      <c r="AM119" s="30"/>
      <c r="AN119" s="30"/>
      <c r="AQ119" s="34">
        <f>IFERROR(VLOOKUP(AQ197,DAY!$A$2:$E$744,3,0),0)</f>
        <v>0</v>
      </c>
    </row>
    <row r="120" spans="1:43" ht="89.25" customHeight="1" x14ac:dyDescent="0.4">
      <c r="A120" s="22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76"/>
      <c r="AF120" s="283"/>
      <c r="AG120" s="217"/>
      <c r="AH120" s="276"/>
      <c r="AI120" s="283"/>
      <c r="AJ120" s="217"/>
      <c r="AM120" s="38"/>
      <c r="AN120" s="38"/>
      <c r="AQ120" s="34">
        <f>IFERROR(VLOOKUP(AQ197,DAY!$A$2:$E$744,4,0),0)</f>
        <v>0</v>
      </c>
    </row>
    <row r="121" spans="1:43" ht="27.75" customHeight="1" x14ac:dyDescent="0.4">
      <c r="A121" s="22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18">
        <f>IFERROR(IF(AND(AE121&lt;=6,AE121&gt;=1),$F$149,IF(AM122&gt;0.284,$F$147,$F$148)),0)</f>
        <v>0</v>
      </c>
      <c r="AH121" s="40">
        <f>IF(COUNT(C122:AD122)=0,+(COUNTIF(C122:AD122,"作業"))+(COUNTIF(C122:AD122,"休日")),"")</f>
        <v>0</v>
      </c>
      <c r="AI121" s="57">
        <f>IF(COUNT(C122:AD122)=0,(COUNTIF(C122:AD122,"休日")),"")</f>
        <v>0</v>
      </c>
      <c r="AJ121" s="218">
        <f>IFERROR(IF(AND(AH121&lt;=6,AH121&gt;=1),$F$149,IF(AN122&gt;0.284,$F$145,$F$146)),0)</f>
        <v>0</v>
      </c>
      <c r="AL121" s="37"/>
      <c r="AM121" s="30"/>
      <c r="AN121" s="30"/>
      <c r="AQ121" s="36">
        <f>IFERROR(VLOOKUP(AQ197,DAY!$A$2:$E$744,5,0),0)</f>
        <v>0</v>
      </c>
    </row>
    <row r="122" spans="1:43" ht="27.75" customHeight="1" thickBot="1" x14ac:dyDescent="0.45">
      <c r="A122" s="27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72">
        <f>IFERROR(AM122,0)</f>
        <v>0</v>
      </c>
      <c r="AF122" s="273"/>
      <c r="AG122" s="219"/>
      <c r="AH122" s="272">
        <f>IFERROR(AN122,0)</f>
        <v>0</v>
      </c>
      <c r="AI122" s="274"/>
      <c r="AJ122" s="219"/>
      <c r="AM122" s="42" t="e">
        <f>ROUND(AF121/AE121,3)</f>
        <v>#DIV/0!</v>
      </c>
      <c r="AN122" s="43" t="e">
        <f>ROUND(AI121/AH121,3)</f>
        <v>#DIV/0!</v>
      </c>
      <c r="AQ122" s="39">
        <f>IFERROR(VLOOKUP(AQ197,DAY!$A$2:$E$744,6,0),0)</f>
        <v>0</v>
      </c>
    </row>
    <row r="123" spans="1:43" ht="27.75" customHeight="1" thickBot="1" x14ac:dyDescent="0.45">
      <c r="A123" s="22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76" t="s">
        <v>11</v>
      </c>
      <c r="AF123" s="277" t="s">
        <v>12</v>
      </c>
      <c r="AG123" s="216" t="s">
        <v>84</v>
      </c>
      <c r="AH123" s="227" t="s">
        <v>11</v>
      </c>
      <c r="AI123" s="229" t="s">
        <v>13</v>
      </c>
      <c r="AJ123" s="216" t="s">
        <v>84</v>
      </c>
      <c r="AK123" s="37"/>
      <c r="AM123" s="30"/>
      <c r="AN123" s="30"/>
      <c r="AQ123" s="41">
        <f>IFERROR(VLOOKUP(AQ197,DAY!$A$2:$E$744,7,0),0)</f>
        <v>0</v>
      </c>
    </row>
    <row r="124" spans="1:43" ht="27.75" customHeight="1" x14ac:dyDescent="0.4">
      <c r="A124" s="22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28"/>
      <c r="AF124" s="278"/>
      <c r="AG124" s="216"/>
      <c r="AH124" s="228"/>
      <c r="AI124" s="230"/>
      <c r="AJ124" s="216"/>
      <c r="AM124" s="30"/>
      <c r="AN124" s="30"/>
      <c r="AQ124" s="31">
        <f>IFERROR(VLOOKUP(AQ203,DAY!$A$2:$E$744,2,0),0)</f>
        <v>0</v>
      </c>
    </row>
    <row r="125" spans="1:43" ht="27.75" customHeight="1" x14ac:dyDescent="0.4">
      <c r="A125" s="22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28"/>
      <c r="AF125" s="278"/>
      <c r="AG125" s="216"/>
      <c r="AH125" s="228"/>
      <c r="AI125" s="230"/>
      <c r="AJ125" s="216"/>
      <c r="AM125" s="30"/>
      <c r="AN125" s="30"/>
      <c r="AQ125" s="34">
        <f>IFERROR(VLOOKUP(AQ203,DAY!$A$2:$E$744,3,0),0)</f>
        <v>0</v>
      </c>
    </row>
    <row r="126" spans="1:43" ht="89.25" customHeight="1" x14ac:dyDescent="0.4">
      <c r="A126" s="22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28"/>
      <c r="AF126" s="278"/>
      <c r="AG126" s="217"/>
      <c r="AH126" s="228"/>
      <c r="AI126" s="230"/>
      <c r="AJ126" s="217"/>
      <c r="AM126" s="38"/>
      <c r="AN126" s="38"/>
      <c r="AQ126" s="34">
        <f>IFERROR(VLOOKUP(AQ203,DAY!$A$2:$E$744,4,0),0)</f>
        <v>0</v>
      </c>
    </row>
    <row r="127" spans="1:43" ht="27.75" customHeight="1" x14ac:dyDescent="0.4">
      <c r="A127" s="22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18">
        <f>IFERROR(IF(AND(AE127&lt;=6,AE127&gt;=1),$F$149,IF(AM128&gt;0.284,$F$147,$F$148)),0)</f>
        <v>0</v>
      </c>
      <c r="AH127" s="40">
        <f>IF(COUNT(C128:AD128)=0,+(COUNTIF(C128:AD128,"作業"))+(COUNTIF(C128:AD128,"休日")),"")</f>
        <v>0</v>
      </c>
      <c r="AI127" s="57">
        <f>IF(COUNT(C128:AD128)=0,(COUNTIF(C128:AD128,"休日")),"")</f>
        <v>0</v>
      </c>
      <c r="AJ127" s="218">
        <f>IFERROR(IF(AND(AH127&lt;=6,AH127&gt;=1),$F$149,IF(AN128&gt;0.284,$F$145,$F$146)),0)</f>
        <v>0</v>
      </c>
      <c r="AL127" s="37"/>
      <c r="AM127" s="30"/>
      <c r="AN127" s="30"/>
      <c r="AQ127" s="36">
        <f>IFERROR(VLOOKUP(AQ203,DAY!$A$2:$E$744,5,0),0)</f>
        <v>0</v>
      </c>
    </row>
    <row r="128" spans="1:43" ht="27.75" customHeight="1" thickBot="1" x14ac:dyDescent="0.45">
      <c r="A128" s="27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72">
        <f>IFERROR(AM128,0)</f>
        <v>0</v>
      </c>
      <c r="AF128" s="273"/>
      <c r="AG128" s="219"/>
      <c r="AH128" s="272">
        <f>IFERROR(AN128,0)</f>
        <v>0</v>
      </c>
      <c r="AI128" s="274"/>
      <c r="AJ128" s="219"/>
      <c r="AM128" s="42" t="e">
        <f>ROUND(AF127/AE127,3)</f>
        <v>#DIV/0!</v>
      </c>
      <c r="AN128" s="43" t="e">
        <f>ROUND(AI127/AH127,3)</f>
        <v>#DIV/0!</v>
      </c>
      <c r="AQ128" s="39">
        <f>IFERROR(VLOOKUP(AQ203,DAY!$A$2:$E$744,6,0),0)</f>
        <v>0</v>
      </c>
    </row>
    <row r="129" spans="1:43" ht="27.75" customHeight="1" thickBot="1" x14ac:dyDescent="0.45">
      <c r="A129" s="22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76" t="s">
        <v>11</v>
      </c>
      <c r="AF129" s="277" t="s">
        <v>12</v>
      </c>
      <c r="AG129" s="216" t="s">
        <v>84</v>
      </c>
      <c r="AH129" s="227" t="s">
        <v>11</v>
      </c>
      <c r="AI129" s="229" t="s">
        <v>13</v>
      </c>
      <c r="AJ129" s="216" t="s">
        <v>84</v>
      </c>
      <c r="AK129" s="37"/>
      <c r="AM129" s="30"/>
      <c r="AN129" s="30"/>
      <c r="AQ129" s="41">
        <f>IFERROR(VLOOKUP(AQ203,DAY!$A$2:$E$744,7,0),0)</f>
        <v>0</v>
      </c>
    </row>
    <row r="130" spans="1:43" ht="27.75" customHeight="1" x14ac:dyDescent="0.4">
      <c r="A130" s="22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28"/>
      <c r="AF130" s="278"/>
      <c r="AG130" s="216"/>
      <c r="AH130" s="228"/>
      <c r="AI130" s="230"/>
      <c r="AJ130" s="216"/>
      <c r="AM130" s="30"/>
      <c r="AN130" s="30"/>
      <c r="AQ130" s="31">
        <f>IFERROR(VLOOKUP(AQ209,DAY!$A$2:$E$744,2,0),0)</f>
        <v>0</v>
      </c>
    </row>
    <row r="131" spans="1:43" ht="27.75" customHeight="1" x14ac:dyDescent="0.4">
      <c r="A131" s="22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28"/>
      <c r="AF131" s="278"/>
      <c r="AG131" s="216"/>
      <c r="AH131" s="228"/>
      <c r="AI131" s="230"/>
      <c r="AJ131" s="216"/>
      <c r="AM131" s="30"/>
      <c r="AN131" s="30"/>
      <c r="AQ131" s="34">
        <f>IFERROR(VLOOKUP(AQ209,DAY!$A$2:$E$744,3,0),0)</f>
        <v>0</v>
      </c>
    </row>
    <row r="132" spans="1:43" ht="89.25" customHeight="1" x14ac:dyDescent="0.4">
      <c r="A132" s="22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28"/>
      <c r="AF132" s="278"/>
      <c r="AG132" s="217"/>
      <c r="AH132" s="228"/>
      <c r="AI132" s="230"/>
      <c r="AJ132" s="217"/>
      <c r="AM132" s="38"/>
      <c r="AN132" s="38"/>
      <c r="AQ132" s="34">
        <f>IFERROR(VLOOKUP(AQ209,DAY!$A$2:$E$744,4,0),0)</f>
        <v>0</v>
      </c>
    </row>
    <row r="133" spans="1:43" ht="27.75" customHeight="1" x14ac:dyDescent="0.4">
      <c r="A133" s="22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18">
        <f>IFERROR(IF(AND(AE133&lt;=6,AE133&gt;=1),$F$149,IF(AM134&gt;0.284,$F$147,$F$148)),0)</f>
        <v>0</v>
      </c>
      <c r="AH133" s="40">
        <f>IF(COUNT(C134:AD134)=0,+(COUNTIF(C134:AD134,"作業"))+(COUNTIF(C134:AD134,"休日")),"")</f>
        <v>0</v>
      </c>
      <c r="AI133" s="57">
        <f>IF(COUNT(C134:AD134)=0,(COUNTIF(C134:AD134,"休日")),"")</f>
        <v>0</v>
      </c>
      <c r="AJ133" s="218">
        <f>IFERROR(IF(AND(AH133&lt;=6,AH133&gt;=1),$F$149,IF(AN134&gt;0.284,$F$145,$F$146)),0)</f>
        <v>0</v>
      </c>
      <c r="AL133" s="37"/>
      <c r="AM133" s="30"/>
      <c r="AN133" s="30"/>
      <c r="AQ133" s="36">
        <f>IFERROR(VLOOKUP(AQ209,DAY!$A$2:$E$744,5,0),0)</f>
        <v>0</v>
      </c>
    </row>
    <row r="134" spans="1:43" ht="27.75" customHeight="1" thickBot="1" x14ac:dyDescent="0.45">
      <c r="A134" s="27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72">
        <f>IFERROR(AM134,0)</f>
        <v>0</v>
      </c>
      <c r="AF134" s="273"/>
      <c r="AG134" s="219"/>
      <c r="AH134" s="272">
        <f>IFERROR(AN134,0)</f>
        <v>0</v>
      </c>
      <c r="AI134" s="274"/>
      <c r="AJ134" s="219"/>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31"/>
      <c r="AF135" s="231"/>
      <c r="AG135" s="77"/>
      <c r="AH135" s="231"/>
      <c r="AI135" s="231"/>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32"/>
      <c r="AA136" s="233"/>
      <c r="AB136" s="233"/>
      <c r="AC136" s="233"/>
      <c r="AD136" s="234"/>
      <c r="AE136" s="266" t="s">
        <v>4</v>
      </c>
      <c r="AF136" s="267"/>
      <c r="AG136" s="268"/>
      <c r="AH136" s="220" t="s">
        <v>5</v>
      </c>
      <c r="AI136" s="221"/>
      <c r="AJ136" s="222"/>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42" t="s">
        <v>45</v>
      </c>
      <c r="AD137" s="243"/>
      <c r="AE137" s="263">
        <f>AE19+AE25+AE31+AE37+AE43+AE49+AE55+AE61+AE67+AE73+AE79+AE85+AE91+AE97+AE103+AE109+AE115+AE121+AE127+AE133</f>
        <v>260</v>
      </c>
      <c r="AF137" s="264"/>
      <c r="AG137" s="265"/>
      <c r="AH137" s="223">
        <f>AH19+AH25+AH31+AH37+AH43+AH49+AH55+AH61+AH67+AH73+AH79+AH85+AH91+AH97+AH103+AH109+AH115+AH121+AH127+AH133</f>
        <v>260</v>
      </c>
      <c r="AI137" s="224"/>
      <c r="AJ137" s="225"/>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42" t="s">
        <v>46</v>
      </c>
      <c r="AD138" s="243"/>
      <c r="AE138" s="263">
        <f>AF19+AF25+AF31+AF37+AF43+AF49+AF55+AF61+AF67+AF73+AF79+AF85+AF91+AF97+AF103+AF109+AF115+AF121+AF127+AF133</f>
        <v>85</v>
      </c>
      <c r="AF138" s="264"/>
      <c r="AG138" s="265"/>
      <c r="AH138" s="223">
        <f>AI19+AI25+AI31+AI37+AI43+AI49+AI55+AI61+AI67+AI73+AI79+AI85+AI91+AI97+AI103+AI109+AI115+AI121+AI127+AI133</f>
        <v>83</v>
      </c>
      <c r="AI138" s="224"/>
      <c r="AJ138" s="225"/>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42" t="s">
        <v>47</v>
      </c>
      <c r="AD139" s="243"/>
      <c r="AE139" s="260">
        <f>ROUND(AE138/AE137,4)</f>
        <v>0.32690000000000002</v>
      </c>
      <c r="AF139" s="261"/>
      <c r="AG139" s="262"/>
      <c r="AH139" s="269">
        <f>ROUND(AH138/AH137,4)</f>
        <v>0.31919999999999998</v>
      </c>
      <c r="AI139" s="270"/>
      <c r="AJ139" s="271"/>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38" t="s">
        <v>107</v>
      </c>
      <c r="AA140" s="239"/>
      <c r="AB140" s="239"/>
      <c r="AC140" s="239"/>
      <c r="AD140" s="240"/>
      <c r="AE140" s="254">
        <f>ROUND(AE139,3)</f>
        <v>0.32700000000000001</v>
      </c>
      <c r="AF140" s="255"/>
      <c r="AG140" s="256"/>
      <c r="AH140" s="244">
        <f>ROUND(AH139,3)</f>
        <v>0.31900000000000001</v>
      </c>
      <c r="AI140" s="245"/>
      <c r="AJ140" s="246"/>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41" t="s">
        <v>48</v>
      </c>
      <c r="AB141" s="241"/>
      <c r="AC141" s="241"/>
      <c r="AD141" s="74"/>
      <c r="AE141" s="257"/>
      <c r="AF141" s="258"/>
      <c r="AG141" s="259"/>
      <c r="AH141" s="247"/>
      <c r="AI141" s="248"/>
      <c r="AJ141" s="249"/>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35" t="s">
        <v>44</v>
      </c>
      <c r="AA142" s="236"/>
      <c r="AB142" s="236"/>
      <c r="AC142" s="236"/>
      <c r="AD142" s="237"/>
      <c r="AE142" s="251" t="str">
        <f>IF(AE140&gt;=0.285,"クリア","休暇不足")</f>
        <v>クリア</v>
      </c>
      <c r="AF142" s="252"/>
      <c r="AG142" s="253"/>
      <c r="AH142" s="250" t="str">
        <f>IF(AH140&gt;=0.285,"達成","未達成")</f>
        <v>達成</v>
      </c>
      <c r="AI142" s="236"/>
      <c r="AJ142" s="237"/>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45" priority="1803">
      <formula>IF(COUNTIF(C18,"*日*"),TRUE,FALSE)</formula>
    </cfRule>
  </conditionalFormatting>
  <conditionalFormatting sqref="C19:AD20">
    <cfRule type="containsText" dxfId="244" priority="2079" operator="containsText" text="休">
      <formula>NOT(ISERROR(SEARCH("休",C19)))</formula>
    </cfRule>
    <cfRule type="containsText" dxfId="243" priority="2703" operator="containsText" text="正月">
      <formula>NOT(ISERROR(SEARCH("正月",C19)))</formula>
    </cfRule>
    <cfRule type="containsText" dxfId="242" priority="2704" operator="containsText" text="夏休">
      <formula>NOT(ISERROR(SEARCH("夏休",C19)))</formula>
    </cfRule>
  </conditionalFormatting>
  <conditionalFormatting sqref="C23:AD23">
    <cfRule type="expression" dxfId="241" priority="1799">
      <formula>IF(COUNTIF(C24,"*日*"),TRUE,FALSE)</formula>
    </cfRule>
    <cfRule type="expression" priority="1800">
      <formula>IF($C$18&lt;&gt;""+$D$17,)</formula>
    </cfRule>
    <cfRule type="containsText" dxfId="240" priority="1801" operator="containsText" text="日">
      <formula>NOT(ISERROR(SEARCH("日",C23)))</formula>
    </cfRule>
    <cfRule type="containsText" dxfId="239" priority="1802" operator="containsText" text="土">
      <formula>NOT(ISERROR(SEARCH("土",C23)))</formula>
    </cfRule>
  </conditionalFormatting>
  <conditionalFormatting sqref="C25:AD26">
    <cfRule type="containsText" dxfId="238" priority="295" operator="containsText" text="休日">
      <formula>NOT(ISERROR(SEARCH("休日",C25)))</formula>
    </cfRule>
    <cfRule type="containsText" dxfId="237" priority="297" operator="containsText" text="正月">
      <formula>NOT(ISERROR(SEARCH("正月",C25)))</formula>
    </cfRule>
    <cfRule type="containsText" dxfId="236" priority="298" operator="containsText" text="夏休">
      <formula>NOT(ISERROR(SEARCH("夏休",C25)))</formula>
    </cfRule>
  </conditionalFormatting>
  <conditionalFormatting sqref="C29:AD29">
    <cfRule type="expression" dxfId="235" priority="1795">
      <formula>IF(COUNTIF(C30,"*日*"),TRUE,FALSE)</formula>
    </cfRule>
    <cfRule type="expression" priority="1796">
      <formula>IF($C$18&lt;&gt;""+$D$17,)</formula>
    </cfRule>
    <cfRule type="containsText" dxfId="234" priority="1797" operator="containsText" text="日">
      <formula>NOT(ISERROR(SEARCH("日",C29)))</formula>
    </cfRule>
    <cfRule type="containsText" dxfId="233" priority="1798" operator="containsText" text="土">
      <formula>NOT(ISERROR(SEARCH("土",C29)))</formula>
    </cfRule>
  </conditionalFormatting>
  <conditionalFormatting sqref="C31:AD32">
    <cfRule type="containsText" dxfId="232" priority="281" operator="containsText" text="休日">
      <formula>NOT(ISERROR(SEARCH("休日",C31)))</formula>
    </cfRule>
    <cfRule type="containsText" dxfId="231" priority="283" operator="containsText" text="正月">
      <formula>NOT(ISERROR(SEARCH("正月",C31)))</formula>
    </cfRule>
    <cfRule type="containsText" dxfId="230" priority="284" operator="containsText" text="夏休">
      <formula>NOT(ISERROR(SEARCH("夏休",C31)))</formula>
    </cfRule>
  </conditionalFormatting>
  <conditionalFormatting sqref="C35:AD35">
    <cfRule type="expression" dxfId="229" priority="1791">
      <formula>IF(COUNTIF(C36,"*日*"),TRUE,FALSE)</formula>
    </cfRule>
    <cfRule type="expression" priority="1792">
      <formula>IF($C$18&lt;&gt;""+$D$17,)</formula>
    </cfRule>
    <cfRule type="containsText" dxfId="228" priority="1793" operator="containsText" text="日">
      <formula>NOT(ISERROR(SEARCH("日",C35)))</formula>
    </cfRule>
    <cfRule type="containsText" dxfId="227" priority="1794" operator="containsText" text="土">
      <formula>NOT(ISERROR(SEARCH("土",C35)))</formula>
    </cfRule>
  </conditionalFormatting>
  <conditionalFormatting sqref="C37:AD38">
    <cfRule type="containsText" dxfId="226" priority="267" operator="containsText" text="休日">
      <formula>NOT(ISERROR(SEARCH("休日",C37)))</formula>
    </cfRule>
    <cfRule type="containsText" dxfId="225" priority="269" operator="containsText" text="正月">
      <formula>NOT(ISERROR(SEARCH("正月",C37)))</formula>
    </cfRule>
    <cfRule type="containsText" dxfId="224" priority="270" operator="containsText" text="夏休">
      <formula>NOT(ISERROR(SEARCH("夏休",C37)))</formula>
    </cfRule>
  </conditionalFormatting>
  <conditionalFormatting sqref="C41:AD41">
    <cfRule type="expression" dxfId="223" priority="1787">
      <formula>IF(COUNTIF(C42,"*日*"),TRUE,FALSE)</formula>
    </cfRule>
    <cfRule type="expression" priority="1788">
      <formula>IF($C$18&lt;&gt;""+$D$17,)</formula>
    </cfRule>
    <cfRule type="containsText" dxfId="222" priority="1789" operator="containsText" text="日">
      <formula>NOT(ISERROR(SEARCH("日",C41)))</formula>
    </cfRule>
    <cfRule type="containsText" dxfId="221" priority="1790" operator="containsText" text="土">
      <formula>NOT(ISERROR(SEARCH("土",C41)))</formula>
    </cfRule>
  </conditionalFormatting>
  <conditionalFormatting sqref="C43:AD44">
    <cfRule type="containsText" dxfId="220" priority="253" operator="containsText" text="休日">
      <formula>NOT(ISERROR(SEARCH("休日",C43)))</formula>
    </cfRule>
    <cfRule type="containsText" dxfId="219" priority="255" operator="containsText" text="正月">
      <formula>NOT(ISERROR(SEARCH("正月",C43)))</formula>
    </cfRule>
    <cfRule type="containsText" dxfId="218" priority="256" operator="containsText" text="夏休">
      <formula>NOT(ISERROR(SEARCH("夏休",C43)))</formula>
    </cfRule>
  </conditionalFormatting>
  <conditionalFormatting sqref="C47:AD47">
    <cfRule type="expression" dxfId="217" priority="1783">
      <formula>IF(COUNTIF(C48,"*日*"),TRUE,FALSE)</formula>
    </cfRule>
    <cfRule type="expression" priority="1784">
      <formula>IF($C$18&lt;&gt;""+$D$17,)</formula>
    </cfRule>
    <cfRule type="containsText" dxfId="216" priority="1785" operator="containsText" text="日">
      <formula>NOT(ISERROR(SEARCH("日",C47)))</formula>
    </cfRule>
    <cfRule type="containsText" dxfId="215" priority="1786" operator="containsText" text="土">
      <formula>NOT(ISERROR(SEARCH("土",C47)))</formula>
    </cfRule>
  </conditionalFormatting>
  <conditionalFormatting sqref="C49:AD50">
    <cfRule type="containsText" dxfId="214" priority="239" operator="containsText" text="休日">
      <formula>NOT(ISERROR(SEARCH("休日",C49)))</formula>
    </cfRule>
    <cfRule type="containsText" dxfId="213" priority="241" operator="containsText" text="正月">
      <formula>NOT(ISERROR(SEARCH("正月",C49)))</formula>
    </cfRule>
    <cfRule type="containsText" dxfId="212" priority="242" operator="containsText" text="夏休">
      <formula>NOT(ISERROR(SEARCH("夏休",C49)))</formula>
    </cfRule>
  </conditionalFormatting>
  <conditionalFormatting sqref="C53:AD53">
    <cfRule type="expression" dxfId="211" priority="1779">
      <formula>IF(COUNTIF(C54,"*日*"),TRUE,FALSE)</formula>
    </cfRule>
    <cfRule type="expression" priority="1780">
      <formula>IF($C$18&lt;&gt;""+$D$17,)</formula>
    </cfRule>
    <cfRule type="containsText" dxfId="210" priority="1781" operator="containsText" text="日">
      <formula>NOT(ISERROR(SEARCH("日",C53)))</formula>
    </cfRule>
    <cfRule type="containsText" dxfId="209" priority="1782" operator="containsText" text="土">
      <formula>NOT(ISERROR(SEARCH("土",C53)))</formula>
    </cfRule>
  </conditionalFormatting>
  <conditionalFormatting sqref="C55:AD56">
    <cfRule type="containsText" dxfId="208" priority="225" operator="containsText" text="休日">
      <formula>NOT(ISERROR(SEARCH("休日",C55)))</formula>
    </cfRule>
    <cfRule type="containsText" dxfId="207" priority="227" operator="containsText" text="正月">
      <formula>NOT(ISERROR(SEARCH("正月",C55)))</formula>
    </cfRule>
    <cfRule type="containsText" dxfId="206" priority="228" operator="containsText" text="夏休">
      <formula>NOT(ISERROR(SEARCH("夏休",C55)))</formula>
    </cfRule>
  </conditionalFormatting>
  <conditionalFormatting sqref="C59:AD59">
    <cfRule type="expression" dxfId="205" priority="1778">
      <formula>IF(COUNTIF(C60,"*日*"),TRUE,FALSE)</formula>
    </cfRule>
    <cfRule type="containsText" dxfId="204" priority="2601" operator="containsText" text="日">
      <formula>NOT(ISERROR(SEARCH("日",C59)))</formula>
    </cfRule>
    <cfRule type="containsText" dxfId="203" priority="2602" operator="containsText" text="土">
      <formula>NOT(ISERROR(SEARCH("土",C59)))</formula>
    </cfRule>
  </conditionalFormatting>
  <conditionalFormatting sqref="C61:AD62">
    <cfRule type="containsText" dxfId="202" priority="211" operator="containsText" text="休日">
      <formula>NOT(ISERROR(SEARCH("休日",C61)))</formula>
    </cfRule>
    <cfRule type="containsText" dxfId="201" priority="213" operator="containsText" text="正月">
      <formula>NOT(ISERROR(SEARCH("正月",C61)))</formula>
    </cfRule>
    <cfRule type="containsText" dxfId="200" priority="214" operator="containsText" text="夏休">
      <formula>NOT(ISERROR(SEARCH("夏休",C61)))</formula>
    </cfRule>
  </conditionalFormatting>
  <conditionalFormatting sqref="C65:AD65">
    <cfRule type="expression" dxfId="199" priority="1775">
      <formula>IF(COUNTIF(C66,"*日*"),TRUE,FALSE)</formula>
    </cfRule>
    <cfRule type="containsText" dxfId="198" priority="1776" operator="containsText" text="日">
      <formula>NOT(ISERROR(SEARCH("日",C65)))</formula>
    </cfRule>
    <cfRule type="containsText" dxfId="197" priority="1777" operator="containsText" text="土">
      <formula>NOT(ISERROR(SEARCH("土",C65)))</formula>
    </cfRule>
  </conditionalFormatting>
  <conditionalFormatting sqref="C67:AD68">
    <cfRule type="containsText" dxfId="196" priority="197" operator="containsText" text="休日">
      <formula>NOT(ISERROR(SEARCH("休日",C67)))</formula>
    </cfRule>
    <cfRule type="containsText" dxfId="195" priority="199" operator="containsText" text="正月">
      <formula>NOT(ISERROR(SEARCH("正月",C67)))</formula>
    </cfRule>
    <cfRule type="containsText" dxfId="194" priority="200" operator="containsText" text="夏休">
      <formula>NOT(ISERROR(SEARCH("夏休",C67)))</formula>
    </cfRule>
  </conditionalFormatting>
  <conditionalFormatting sqref="C71:AD71">
    <cfRule type="expression" dxfId="193" priority="1772">
      <formula>IF(COUNTIF(C72,"*日*"),TRUE,FALSE)</formula>
    </cfRule>
    <cfRule type="containsText" dxfId="192" priority="1773" operator="containsText" text="日">
      <formula>NOT(ISERROR(SEARCH("日",C71)))</formula>
    </cfRule>
    <cfRule type="containsText" dxfId="191" priority="1774" operator="containsText" text="土">
      <formula>NOT(ISERROR(SEARCH("土",C71)))</formula>
    </cfRule>
  </conditionalFormatting>
  <conditionalFormatting sqref="C73:AD74">
    <cfRule type="containsText" dxfId="190" priority="183" operator="containsText" text="休日">
      <formula>NOT(ISERROR(SEARCH("休日",C73)))</formula>
    </cfRule>
    <cfRule type="containsText" dxfId="189" priority="185" operator="containsText" text="正月">
      <formula>NOT(ISERROR(SEARCH("正月",C73)))</formula>
    </cfRule>
    <cfRule type="containsText" dxfId="188" priority="186" operator="containsText" text="夏休">
      <formula>NOT(ISERROR(SEARCH("夏休",C73)))</formula>
    </cfRule>
  </conditionalFormatting>
  <conditionalFormatting sqref="C77:AD77">
    <cfRule type="expression" dxfId="187" priority="1769">
      <formula>IF(COUNTIF(C78,"*日*"),TRUE,FALSE)</formula>
    </cfRule>
    <cfRule type="containsText" dxfId="186" priority="1770" operator="containsText" text="日">
      <formula>NOT(ISERROR(SEARCH("日",C77)))</formula>
    </cfRule>
    <cfRule type="containsText" dxfId="185" priority="1771" operator="containsText" text="土">
      <formula>NOT(ISERROR(SEARCH("土",C77)))</formula>
    </cfRule>
  </conditionalFormatting>
  <conditionalFormatting sqref="C79:AD80">
    <cfRule type="containsText" dxfId="184" priority="169" operator="containsText" text="休日">
      <formula>NOT(ISERROR(SEARCH("休日",C79)))</formula>
    </cfRule>
    <cfRule type="containsText" dxfId="183" priority="171" operator="containsText" text="正月">
      <formula>NOT(ISERROR(SEARCH("正月",C79)))</formula>
    </cfRule>
    <cfRule type="containsText" dxfId="182" priority="172" operator="containsText" text="夏休">
      <formula>NOT(ISERROR(SEARCH("夏休",C79)))</formula>
    </cfRule>
  </conditionalFormatting>
  <conditionalFormatting sqref="C83:AD83">
    <cfRule type="expression" dxfId="181" priority="1766">
      <formula>IF(COUNTIF(C84,"*日*"),TRUE,FALSE)</formula>
    </cfRule>
    <cfRule type="containsText" dxfId="180" priority="1767" operator="containsText" text="日">
      <formula>NOT(ISERROR(SEARCH("日",C83)))</formula>
    </cfRule>
    <cfRule type="containsText" dxfId="179" priority="1768" operator="containsText" text="土">
      <formula>NOT(ISERROR(SEARCH("土",C83)))</formula>
    </cfRule>
  </conditionalFormatting>
  <conditionalFormatting sqref="C85:AD86">
    <cfRule type="containsText" dxfId="178" priority="155" operator="containsText" text="休日">
      <formula>NOT(ISERROR(SEARCH("休日",C85)))</formula>
    </cfRule>
    <cfRule type="containsText" dxfId="177" priority="157" operator="containsText" text="正月">
      <formula>NOT(ISERROR(SEARCH("正月",C85)))</formula>
    </cfRule>
    <cfRule type="containsText" dxfId="176" priority="158" operator="containsText" text="夏休">
      <formula>NOT(ISERROR(SEARCH("夏休",C85)))</formula>
    </cfRule>
  </conditionalFormatting>
  <conditionalFormatting sqref="C89:AD89">
    <cfRule type="expression" dxfId="175" priority="1763">
      <formula>IF(COUNTIF(C90,"*日*"),TRUE,FALSE)</formula>
    </cfRule>
    <cfRule type="containsText" dxfId="174" priority="1764" operator="containsText" text="日">
      <formula>NOT(ISERROR(SEARCH("日",C89)))</formula>
    </cfRule>
    <cfRule type="containsText" dxfId="173" priority="1765" operator="containsText" text="土">
      <formula>NOT(ISERROR(SEARCH("土",C89)))</formula>
    </cfRule>
  </conditionalFormatting>
  <conditionalFormatting sqref="C91:AD92">
    <cfRule type="containsText" dxfId="172" priority="141" operator="containsText" text="休日">
      <formula>NOT(ISERROR(SEARCH("休日",C91)))</formula>
    </cfRule>
    <cfRule type="containsText" dxfId="171" priority="143" operator="containsText" text="正月">
      <formula>NOT(ISERROR(SEARCH("正月",C91)))</formula>
    </cfRule>
    <cfRule type="containsText" dxfId="170" priority="144" operator="containsText" text="夏休">
      <formula>NOT(ISERROR(SEARCH("夏休",C91)))</formula>
    </cfRule>
  </conditionalFormatting>
  <conditionalFormatting sqref="C95:AD95">
    <cfRule type="expression" dxfId="169" priority="1762">
      <formula>IF(COUNTIF(C96,"*日*"),TRUE,FALSE)</formula>
    </cfRule>
    <cfRule type="containsText" dxfId="168" priority="2566" operator="containsText" text="日">
      <formula>NOT(ISERROR(SEARCH("日",C95)))</formula>
    </cfRule>
    <cfRule type="containsText" dxfId="167" priority="2567" operator="containsText" text="土">
      <formula>NOT(ISERROR(SEARCH("土",C95)))</formula>
    </cfRule>
  </conditionalFormatting>
  <conditionalFormatting sqref="C97:AD98">
    <cfRule type="containsText" dxfId="166" priority="127" operator="containsText" text="休日">
      <formula>NOT(ISERROR(SEARCH("休日",C97)))</formula>
    </cfRule>
    <cfRule type="containsText" dxfId="165" priority="129" operator="containsText" text="正月">
      <formula>NOT(ISERROR(SEARCH("正月",C97)))</formula>
    </cfRule>
    <cfRule type="containsText" dxfId="164" priority="130" operator="containsText" text="夏休">
      <formula>NOT(ISERROR(SEARCH("夏休",C97)))</formula>
    </cfRule>
  </conditionalFormatting>
  <conditionalFormatting sqref="C101:AD101">
    <cfRule type="expression" dxfId="163" priority="1759">
      <formula>IF(COUNTIF(C102,"*日*"),TRUE,FALSE)</formula>
    </cfRule>
    <cfRule type="containsText" dxfId="162" priority="1760" operator="containsText" text="日">
      <formula>NOT(ISERROR(SEARCH("日",C101)))</formula>
    </cfRule>
    <cfRule type="containsText" dxfId="161" priority="1761" operator="containsText" text="土">
      <formula>NOT(ISERROR(SEARCH("土",C101)))</formula>
    </cfRule>
  </conditionalFormatting>
  <conditionalFormatting sqref="C103:AD104">
    <cfRule type="containsText" dxfId="160" priority="113" operator="containsText" text="休日">
      <formula>NOT(ISERROR(SEARCH("休日",C103)))</formula>
    </cfRule>
    <cfRule type="containsText" dxfId="159" priority="115" operator="containsText" text="正月">
      <formula>NOT(ISERROR(SEARCH("正月",C103)))</formula>
    </cfRule>
    <cfRule type="containsText" dxfId="158" priority="116" operator="containsText" text="夏休">
      <formula>NOT(ISERROR(SEARCH("夏休",C103)))</formula>
    </cfRule>
  </conditionalFormatting>
  <conditionalFormatting sqref="C107:AD107">
    <cfRule type="expression" dxfId="157" priority="1756">
      <formula>IF(COUNTIF(C108,"*日*"),TRUE,FALSE)</formula>
    </cfRule>
    <cfRule type="containsText" dxfId="156" priority="1757" operator="containsText" text="日">
      <formula>NOT(ISERROR(SEARCH("日",C107)))</formula>
    </cfRule>
    <cfRule type="containsText" dxfId="155" priority="1758" operator="containsText" text="土">
      <formula>NOT(ISERROR(SEARCH("土",C107)))</formula>
    </cfRule>
  </conditionalFormatting>
  <conditionalFormatting sqref="C109:AD110">
    <cfRule type="containsText" dxfId="154" priority="99" operator="containsText" text="休日">
      <formula>NOT(ISERROR(SEARCH("休日",C109)))</formula>
    </cfRule>
    <cfRule type="containsText" dxfId="153" priority="101" operator="containsText" text="正月">
      <formula>NOT(ISERROR(SEARCH("正月",C109)))</formula>
    </cfRule>
    <cfRule type="containsText" dxfId="152" priority="102" operator="containsText" text="夏休">
      <formula>NOT(ISERROR(SEARCH("夏休",C109)))</formula>
    </cfRule>
  </conditionalFormatting>
  <conditionalFormatting sqref="C113:AD113">
    <cfRule type="expression" dxfId="151" priority="1753">
      <formula>IF(COUNTIF(C114,"*日*"),TRUE,FALSE)</formula>
    </cfRule>
    <cfRule type="containsText" dxfId="150" priority="1754" operator="containsText" text="日">
      <formula>NOT(ISERROR(SEARCH("日",C113)))</formula>
    </cfRule>
    <cfRule type="containsText" dxfId="149" priority="1755" operator="containsText" text="土">
      <formula>NOT(ISERROR(SEARCH("土",C113)))</formula>
    </cfRule>
  </conditionalFormatting>
  <conditionalFormatting sqref="C115:AD116">
    <cfRule type="containsText" dxfId="148" priority="85" operator="containsText" text="休日">
      <formula>NOT(ISERROR(SEARCH("休日",C115)))</formula>
    </cfRule>
    <cfRule type="containsText" dxfId="147" priority="87" operator="containsText" text="正月">
      <formula>NOT(ISERROR(SEARCH("正月",C115)))</formula>
    </cfRule>
    <cfRule type="containsText" dxfId="146" priority="88" operator="containsText" text="夏休">
      <formula>NOT(ISERROR(SEARCH("夏休",C115)))</formula>
    </cfRule>
  </conditionalFormatting>
  <conditionalFormatting sqref="C119:AD119">
    <cfRule type="expression" dxfId="145" priority="1750">
      <formula>IF(COUNTIF(C120,"*日*"),TRUE,FALSE)</formula>
    </cfRule>
    <cfRule type="containsText" dxfId="144" priority="1751" operator="containsText" text="日">
      <formula>NOT(ISERROR(SEARCH("日",C119)))</formula>
    </cfRule>
    <cfRule type="containsText" dxfId="143" priority="1752" operator="containsText" text="土">
      <formula>NOT(ISERROR(SEARCH("土",C119)))</formula>
    </cfRule>
  </conditionalFormatting>
  <conditionalFormatting sqref="C121:AD122">
    <cfRule type="containsText" dxfId="142" priority="73" operator="containsText" text="正月">
      <formula>NOT(ISERROR(SEARCH("正月",C121)))</formula>
    </cfRule>
    <cfRule type="containsText" dxfId="141" priority="74" operator="containsText" text="夏休">
      <formula>NOT(ISERROR(SEARCH("夏休",C121)))</formula>
    </cfRule>
  </conditionalFormatting>
  <conditionalFormatting sqref="C125:AD125">
    <cfRule type="expression" dxfId="140" priority="1749">
      <formula>IF(COUNTIF(C126,"*日*"),TRUE,FALSE)</formula>
    </cfRule>
    <cfRule type="containsText" dxfId="139" priority="2546" operator="containsText" text="日">
      <formula>NOT(ISERROR(SEARCH("日",C125)))</formula>
    </cfRule>
    <cfRule type="containsText" dxfId="138" priority="2547" operator="containsText" text="土">
      <formula>NOT(ISERROR(SEARCH("土",C125)))</formula>
    </cfRule>
  </conditionalFormatting>
  <conditionalFormatting sqref="C127:AD128">
    <cfRule type="containsText" dxfId="137" priority="57" operator="containsText" text="休日">
      <formula>NOT(ISERROR(SEARCH("休日",C127)))</formula>
    </cfRule>
    <cfRule type="containsText" dxfId="136" priority="59" operator="containsText" text="正月">
      <formula>NOT(ISERROR(SEARCH("正月",C127)))</formula>
    </cfRule>
    <cfRule type="containsText" dxfId="135" priority="60" operator="containsText" text="夏休">
      <formula>NOT(ISERROR(SEARCH("夏休",C127)))</formula>
    </cfRule>
  </conditionalFormatting>
  <conditionalFormatting sqref="C131:AD131">
    <cfRule type="expression" dxfId="134" priority="1746">
      <formula>IF(COUNTIF(C132,"*日*"),TRUE,FALSE)</formula>
    </cfRule>
    <cfRule type="containsText" dxfId="133" priority="1747" operator="containsText" text="日">
      <formula>NOT(ISERROR(SEARCH("日",C131)))</formula>
    </cfRule>
    <cfRule type="containsText" dxfId="132" priority="1748" operator="containsText" text="土">
      <formula>NOT(ISERROR(SEARCH("土",C131)))</formula>
    </cfRule>
  </conditionalFormatting>
  <conditionalFormatting sqref="C133:AD134">
    <cfRule type="containsText" dxfId="131" priority="43" operator="containsText" text="休日">
      <formula>NOT(ISERROR(SEARCH("休日",C133)))</formula>
    </cfRule>
    <cfRule type="containsText" dxfId="130" priority="45" operator="containsText" text="正月">
      <formula>NOT(ISERROR(SEARCH("正月",C133)))</formula>
    </cfRule>
    <cfRule type="containsText" dxfId="129" priority="46" operator="containsText" text="夏休">
      <formula>NOT(ISERROR(SEARCH("夏休",C133)))</formula>
    </cfRule>
  </conditionalFormatting>
  <conditionalFormatting sqref="AG19:AG20">
    <cfRule type="containsText" dxfId="128" priority="39" operator="containsText" text="休暇不足">
      <formula>NOT(ISERROR(SEARCH("休暇不足",AG19)))</formula>
    </cfRule>
  </conditionalFormatting>
  <conditionalFormatting sqref="AG25:AG26">
    <cfRule type="containsText" dxfId="127" priority="37" operator="containsText" text="休暇不足">
      <formula>NOT(ISERROR(SEARCH("休暇不足",AG25)))</formula>
    </cfRule>
  </conditionalFormatting>
  <conditionalFormatting sqref="AG31:AG32">
    <cfRule type="containsText" dxfId="126" priority="35" operator="containsText" text="休暇不足">
      <formula>NOT(ISERROR(SEARCH("休暇不足",AG31)))</formula>
    </cfRule>
  </conditionalFormatting>
  <conditionalFormatting sqref="AG37:AG38">
    <cfRule type="containsText" dxfId="125" priority="33" operator="containsText" text="休暇不足">
      <formula>NOT(ISERROR(SEARCH("休暇不足",AG37)))</formula>
    </cfRule>
  </conditionalFormatting>
  <conditionalFormatting sqref="AG43:AG44">
    <cfRule type="containsText" dxfId="124" priority="31" operator="containsText" text="休暇不足">
      <formula>NOT(ISERROR(SEARCH("休暇不足",AG43)))</formula>
    </cfRule>
  </conditionalFormatting>
  <conditionalFormatting sqref="AG49:AG50">
    <cfRule type="containsText" dxfId="123" priority="29" operator="containsText" text="休暇不足">
      <formula>NOT(ISERROR(SEARCH("休暇不足",AG49)))</formula>
    </cfRule>
  </conditionalFormatting>
  <conditionalFormatting sqref="AG55:AG56">
    <cfRule type="containsText" dxfId="122" priority="27" operator="containsText" text="休暇不足">
      <formula>NOT(ISERROR(SEARCH("休暇不足",AG55)))</formula>
    </cfRule>
  </conditionalFormatting>
  <conditionalFormatting sqref="AG61:AG62">
    <cfRule type="containsText" dxfId="121" priority="25" operator="containsText" text="休暇不足">
      <formula>NOT(ISERROR(SEARCH("休暇不足",AG61)))</formula>
    </cfRule>
  </conditionalFormatting>
  <conditionalFormatting sqref="AG67:AG68">
    <cfRule type="containsText" dxfId="120" priority="23" operator="containsText" text="休暇不足">
      <formula>NOT(ISERROR(SEARCH("休暇不足",AG67)))</formula>
    </cfRule>
  </conditionalFormatting>
  <conditionalFormatting sqref="AG73:AG74">
    <cfRule type="containsText" dxfId="119" priority="21" operator="containsText" text="休暇不足">
      <formula>NOT(ISERROR(SEARCH("休暇不足",AG73)))</formula>
    </cfRule>
  </conditionalFormatting>
  <conditionalFormatting sqref="AG79:AG80">
    <cfRule type="containsText" dxfId="118" priority="19" operator="containsText" text="休暇不足">
      <formula>NOT(ISERROR(SEARCH("休暇不足",AG79)))</formula>
    </cfRule>
  </conditionalFormatting>
  <conditionalFormatting sqref="AG85:AG86">
    <cfRule type="containsText" dxfId="117" priority="17" operator="containsText" text="休暇不足">
      <formula>NOT(ISERROR(SEARCH("休暇不足",AG85)))</formula>
    </cfRule>
  </conditionalFormatting>
  <conditionalFormatting sqref="AG91:AG92">
    <cfRule type="containsText" dxfId="116" priority="15" operator="containsText" text="休暇不足">
      <formula>NOT(ISERROR(SEARCH("休暇不足",AG91)))</formula>
    </cfRule>
  </conditionalFormatting>
  <conditionalFormatting sqref="AG97:AG98">
    <cfRule type="containsText" dxfId="115" priority="13" operator="containsText" text="休暇不足">
      <formula>NOT(ISERROR(SEARCH("休暇不足",AG97)))</formula>
    </cfRule>
  </conditionalFormatting>
  <conditionalFormatting sqref="AG103:AG104">
    <cfRule type="containsText" dxfId="114" priority="11" operator="containsText" text="休暇不足">
      <formula>NOT(ISERROR(SEARCH("休暇不足",AG103)))</formula>
    </cfRule>
  </conditionalFormatting>
  <conditionalFormatting sqref="AG109:AG110">
    <cfRule type="containsText" dxfId="113" priority="9" operator="containsText" text="休暇不足">
      <formula>NOT(ISERROR(SEARCH("休暇不足",AG109)))</formula>
    </cfRule>
  </conditionalFormatting>
  <conditionalFormatting sqref="AG115:AG116">
    <cfRule type="containsText" dxfId="112" priority="7" operator="containsText" text="休暇不足">
      <formula>NOT(ISERROR(SEARCH("休暇不足",AG115)))</formula>
    </cfRule>
  </conditionalFormatting>
  <conditionalFormatting sqref="AG121:AG122">
    <cfRule type="containsText" dxfId="111" priority="5" operator="containsText" text="休暇不足">
      <formula>NOT(ISERROR(SEARCH("休暇不足",AG121)))</formula>
    </cfRule>
  </conditionalFormatting>
  <conditionalFormatting sqref="AG127:AG128">
    <cfRule type="containsText" dxfId="110" priority="3" operator="containsText" text="休暇不足">
      <formula>NOT(ISERROR(SEARCH("休暇不足",AG127)))</formula>
    </cfRule>
  </conditionalFormatting>
  <conditionalFormatting sqref="AG133:AG134">
    <cfRule type="containsText" dxfId="109" priority="1" operator="containsText" text="休暇不足">
      <formula>NOT(ISERROR(SEARCH("休暇不足",AG133)))</formula>
    </cfRule>
  </conditionalFormatting>
  <conditionalFormatting sqref="AJ19:AJ20">
    <cfRule type="containsText" dxfId="108" priority="40" operator="containsText" text="未達成">
      <formula>NOT(ISERROR(SEARCH("未達成",AJ19)))</formula>
    </cfRule>
  </conditionalFormatting>
  <conditionalFormatting sqref="AJ25:AJ26">
    <cfRule type="containsText" dxfId="107" priority="38" operator="containsText" text="未達成">
      <formula>NOT(ISERROR(SEARCH("未達成",AJ25)))</formula>
    </cfRule>
  </conditionalFormatting>
  <conditionalFormatting sqref="AJ31:AJ32">
    <cfRule type="containsText" dxfId="106" priority="36" operator="containsText" text="未達成">
      <formula>NOT(ISERROR(SEARCH("未達成",AJ31)))</formula>
    </cfRule>
  </conditionalFormatting>
  <conditionalFormatting sqref="AJ37:AJ38">
    <cfRule type="containsText" dxfId="105" priority="34" operator="containsText" text="未達成">
      <formula>NOT(ISERROR(SEARCH("未達成",AJ37)))</formula>
    </cfRule>
  </conditionalFormatting>
  <conditionalFormatting sqref="AJ43:AJ44">
    <cfRule type="containsText" dxfId="104" priority="32" operator="containsText" text="未達成">
      <formula>NOT(ISERROR(SEARCH("未達成",AJ43)))</formula>
    </cfRule>
  </conditionalFormatting>
  <conditionalFormatting sqref="AJ49:AJ50">
    <cfRule type="containsText" dxfId="103" priority="30" operator="containsText" text="未達成">
      <formula>NOT(ISERROR(SEARCH("未達成",AJ49)))</formula>
    </cfRule>
  </conditionalFormatting>
  <conditionalFormatting sqref="AJ55:AJ56">
    <cfRule type="containsText" dxfId="102" priority="28" operator="containsText" text="未達成">
      <formula>NOT(ISERROR(SEARCH("未達成",AJ55)))</formula>
    </cfRule>
  </conditionalFormatting>
  <conditionalFormatting sqref="AJ61:AJ62">
    <cfRule type="containsText" dxfId="101" priority="26" operator="containsText" text="未達成">
      <formula>NOT(ISERROR(SEARCH("未達成",AJ61)))</formula>
    </cfRule>
  </conditionalFormatting>
  <conditionalFormatting sqref="AJ67:AJ68">
    <cfRule type="containsText" dxfId="100" priority="24" operator="containsText" text="未達成">
      <formula>NOT(ISERROR(SEARCH("未達成",AJ67)))</formula>
    </cfRule>
  </conditionalFormatting>
  <conditionalFormatting sqref="AJ73:AJ74">
    <cfRule type="containsText" dxfId="99" priority="22" operator="containsText" text="未達成">
      <formula>NOT(ISERROR(SEARCH("未達成",AJ73)))</formula>
    </cfRule>
  </conditionalFormatting>
  <conditionalFormatting sqref="AJ79:AJ80">
    <cfRule type="containsText" dxfId="98" priority="20" operator="containsText" text="未達成">
      <formula>NOT(ISERROR(SEARCH("未達成",AJ79)))</formula>
    </cfRule>
  </conditionalFormatting>
  <conditionalFormatting sqref="AJ85:AJ86">
    <cfRule type="containsText" dxfId="97" priority="18" operator="containsText" text="未達成">
      <formula>NOT(ISERROR(SEARCH("未達成",AJ85)))</formula>
    </cfRule>
  </conditionalFormatting>
  <conditionalFormatting sqref="AJ91:AJ92">
    <cfRule type="containsText" dxfId="96" priority="16" operator="containsText" text="未達成">
      <formula>NOT(ISERROR(SEARCH("未達成",AJ91)))</formula>
    </cfRule>
  </conditionalFormatting>
  <conditionalFormatting sqref="AJ97:AJ98">
    <cfRule type="containsText" dxfId="95" priority="14" operator="containsText" text="未達成">
      <formula>NOT(ISERROR(SEARCH("未達成",AJ97)))</formula>
    </cfRule>
  </conditionalFormatting>
  <conditionalFormatting sqref="AJ103:AJ104">
    <cfRule type="containsText" dxfId="94" priority="12" operator="containsText" text="未達成">
      <formula>NOT(ISERROR(SEARCH("未達成",AJ103)))</formula>
    </cfRule>
  </conditionalFormatting>
  <conditionalFormatting sqref="AJ109:AJ110">
    <cfRule type="containsText" dxfId="93" priority="10" operator="containsText" text="未達成">
      <formula>NOT(ISERROR(SEARCH("未達成",AJ109)))</formula>
    </cfRule>
  </conditionalFormatting>
  <conditionalFormatting sqref="AJ115:AJ116">
    <cfRule type="containsText" dxfId="92" priority="8" operator="containsText" text="未達成">
      <formula>NOT(ISERROR(SEARCH("未達成",AJ115)))</formula>
    </cfRule>
  </conditionalFormatting>
  <conditionalFormatting sqref="AJ121:AJ122">
    <cfRule type="containsText" dxfId="91" priority="6" operator="containsText" text="未達成">
      <formula>NOT(ISERROR(SEARCH("未達成",AJ121)))</formula>
    </cfRule>
  </conditionalFormatting>
  <conditionalFormatting sqref="AJ127:AJ128">
    <cfRule type="containsText" dxfId="90" priority="4" operator="containsText" text="未達成">
      <formula>NOT(ISERROR(SEARCH("未達成",AJ127)))</formula>
    </cfRule>
  </conditionalFormatting>
  <conditionalFormatting sqref="AJ133:AJ134">
    <cfRule type="containsText" dxfId="89" priority="2" operator="containsText" text="未達成">
      <formula>NOT(ISERROR(SEARCH("未達成",AJ133)))</formula>
    </cfRule>
  </conditionalFormatting>
  <conditionalFormatting sqref="AM11 C17:AD17">
    <cfRule type="containsText" dxfId="88" priority="2714" operator="containsText" text="日">
      <formula>NOT(ISERROR(SEARCH("日",C11)))</formula>
    </cfRule>
    <cfRule type="containsText" dxfId="87"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pageSetup paperSize="9" scale="37"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56"/>
  <sheetViews>
    <sheetView showGridLines="0" view="pageBreakPreview" topLeftCell="A34" zoomScaleNormal="100" zoomScaleSheetLayoutView="100" workbookViewId="0">
      <selection activeCell="AX52" sqref="AX52"/>
    </sheetView>
  </sheetViews>
  <sheetFormatPr defaultRowHeight="18.75" x14ac:dyDescent="0.4"/>
  <sheetData>
    <row r="1" spans="1:12" x14ac:dyDescent="0.4">
      <c r="A1" s="306" t="s">
        <v>115</v>
      </c>
      <c r="B1" s="306"/>
      <c r="C1" s="306"/>
      <c r="D1" s="306"/>
      <c r="E1" s="306"/>
      <c r="F1" s="306"/>
      <c r="G1" s="306"/>
      <c r="H1" s="306"/>
      <c r="I1" s="306"/>
      <c r="J1" s="306"/>
      <c r="K1" s="306"/>
      <c r="L1" s="306"/>
    </row>
    <row r="2" spans="1:12" x14ac:dyDescent="0.4">
      <c r="A2" s="98"/>
      <c r="B2" s="98"/>
      <c r="C2" s="98"/>
      <c r="D2" s="98"/>
      <c r="E2" s="98"/>
      <c r="F2" s="98"/>
      <c r="G2" s="98"/>
      <c r="H2" s="98"/>
      <c r="I2" s="98"/>
      <c r="J2" s="98"/>
      <c r="K2" s="98"/>
      <c r="L2" s="98"/>
    </row>
    <row r="3" spans="1:12" x14ac:dyDescent="0.4">
      <c r="A3" s="98"/>
      <c r="B3" s="98"/>
      <c r="C3" s="98"/>
      <c r="D3" s="98"/>
      <c r="E3" s="98"/>
      <c r="F3" s="98"/>
      <c r="G3" s="98"/>
      <c r="H3" s="98"/>
      <c r="I3" s="98"/>
      <c r="J3" s="98"/>
      <c r="K3" s="98"/>
      <c r="L3" s="98"/>
    </row>
    <row r="51" spans="1:1" x14ac:dyDescent="0.4">
      <c r="A51" s="99"/>
    </row>
    <row r="52" spans="1:1" x14ac:dyDescent="0.4">
      <c r="A52" s="99"/>
    </row>
    <row r="56" spans="1:1" x14ac:dyDescent="0.4">
      <c r="A56" s="99" t="s">
        <v>124</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237"/>
  <sheetViews>
    <sheetView showGridLines="0" showZeros="0" tabSelected="1" view="pageBreakPreview" zoomScale="85" zoomScaleNormal="40" zoomScaleSheetLayoutView="85" workbookViewId="0">
      <pane xSplit="1" ySplit="19" topLeftCell="B20" activePane="bottomRight" state="frozen"/>
      <selection activeCell="BE18" sqref="BE18"/>
      <selection pane="topRight" activeCell="BE18" sqref="BE18"/>
      <selection pane="bottomLeft" activeCell="BE18" sqref="BE18"/>
      <selection pane="bottomRight" activeCell="Z15" sqref="Z15:AB16"/>
    </sheetView>
  </sheetViews>
  <sheetFormatPr defaultColWidth="9" defaultRowHeight="15" x14ac:dyDescent="0.4"/>
  <cols>
    <col min="1" max="1" width="6.75" style="102" customWidth="1"/>
    <col min="2" max="2" width="7.25" style="127" customWidth="1"/>
    <col min="3" max="3" width="6.625" style="127" customWidth="1"/>
    <col min="4" max="30" width="6.625" style="102" customWidth="1"/>
    <col min="31" max="35" width="4.875" style="102" customWidth="1"/>
    <col min="36" max="36" width="4.75" style="102" customWidth="1"/>
    <col min="37" max="37" width="9" style="102" customWidth="1"/>
    <col min="38" max="50" width="9" style="102" hidden="1" customWidth="1"/>
    <col min="51" max="52" width="0" style="102" hidden="1" customWidth="1"/>
    <col min="53" max="54" width="9" style="102" customWidth="1"/>
    <col min="55" max="16384" width="9" style="102"/>
  </cols>
  <sheetData>
    <row r="1" spans="1:39" ht="39.75" customHeight="1" x14ac:dyDescent="0.4">
      <c r="A1" s="360" t="s">
        <v>108</v>
      </c>
      <c r="B1" s="360"/>
      <c r="C1" s="360"/>
      <c r="D1" s="360"/>
      <c r="E1" s="360"/>
      <c r="F1" s="360"/>
      <c r="G1" s="360"/>
      <c r="H1" s="360"/>
      <c r="I1" s="360"/>
      <c r="J1" s="360"/>
      <c r="K1" s="360"/>
      <c r="L1" s="360"/>
      <c r="M1" s="360"/>
      <c r="N1" s="360"/>
      <c r="O1" s="360"/>
      <c r="P1" s="360"/>
      <c r="Q1" s="360"/>
      <c r="R1" s="360"/>
      <c r="S1" s="360"/>
      <c r="T1" s="360"/>
      <c r="U1" s="360"/>
      <c r="V1" s="101"/>
      <c r="W1" s="101"/>
      <c r="X1" s="101"/>
      <c r="Y1" s="101"/>
      <c r="Z1" s="101"/>
      <c r="AA1" s="101"/>
      <c r="AB1" s="101"/>
      <c r="AC1" s="101"/>
      <c r="AD1" s="101"/>
      <c r="AE1" s="101"/>
      <c r="AF1" s="101"/>
      <c r="AG1" s="361" t="s">
        <v>127</v>
      </c>
      <c r="AH1" s="362"/>
      <c r="AI1" s="362"/>
      <c r="AJ1" s="363"/>
    </row>
    <row r="2" spans="1:39" ht="16.5" customHeight="1" x14ac:dyDescent="0.4">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364"/>
      <c r="AD2" s="364"/>
      <c r="AE2" s="364"/>
      <c r="AF2" s="364"/>
      <c r="AG2" s="364"/>
      <c r="AH2" s="364"/>
      <c r="AI2" s="364"/>
      <c r="AJ2" s="104"/>
    </row>
    <row r="3" spans="1:39" ht="6" customHeight="1" thickBot="1" x14ac:dyDescent="0.4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5"/>
    </row>
    <row r="4" spans="1:39" ht="19.149999999999999" customHeight="1" x14ac:dyDescent="0.4">
      <c r="A4" s="365"/>
      <c r="B4" s="366" t="s">
        <v>125</v>
      </c>
      <c r="C4" s="366"/>
      <c r="D4" s="366"/>
      <c r="E4" s="366"/>
      <c r="F4" s="366"/>
      <c r="G4" s="416">
        <v>45748</v>
      </c>
      <c r="H4" s="416"/>
      <c r="I4" s="416"/>
      <c r="J4" s="416"/>
      <c r="K4" s="365" t="s">
        <v>20</v>
      </c>
      <c r="L4" s="366" t="s">
        <v>126</v>
      </c>
      <c r="M4" s="366"/>
      <c r="N4" s="366"/>
      <c r="O4" s="366"/>
      <c r="P4" s="366"/>
      <c r="Q4" s="417">
        <v>45961</v>
      </c>
      <c r="R4" s="417"/>
      <c r="S4" s="417"/>
      <c r="T4" s="417"/>
      <c r="U4" s="417"/>
      <c r="V4" s="365"/>
      <c r="W4" s="106"/>
      <c r="X4" s="106"/>
      <c r="Y4" s="106"/>
      <c r="Z4" s="373" t="s">
        <v>129</v>
      </c>
      <c r="AA4" s="374"/>
      <c r="AB4" s="374"/>
      <c r="AC4" s="374"/>
      <c r="AD4" s="374"/>
      <c r="AE4" s="418"/>
      <c r="AF4" s="419"/>
      <c r="AG4" s="419"/>
      <c r="AH4" s="419"/>
      <c r="AI4" s="419"/>
      <c r="AJ4" s="420"/>
      <c r="AK4" s="107" t="s">
        <v>118</v>
      </c>
      <c r="AM4" s="102" t="str">
        <f>IF($AE$4="完全週休２日", "週", IF($AE$4="月単位", "月", ""))</f>
        <v/>
      </c>
    </row>
    <row r="5" spans="1:39" ht="19.5" customHeight="1" thickBot="1" x14ac:dyDescent="0.45">
      <c r="A5" s="365"/>
      <c r="B5" s="366"/>
      <c r="C5" s="366"/>
      <c r="D5" s="366"/>
      <c r="E5" s="366"/>
      <c r="F5" s="366"/>
      <c r="G5" s="416"/>
      <c r="H5" s="416"/>
      <c r="I5" s="416"/>
      <c r="J5" s="416"/>
      <c r="K5" s="365"/>
      <c r="L5" s="366"/>
      <c r="M5" s="366"/>
      <c r="N5" s="366"/>
      <c r="O5" s="366"/>
      <c r="P5" s="366"/>
      <c r="Q5" s="417"/>
      <c r="R5" s="417"/>
      <c r="S5" s="417"/>
      <c r="T5" s="417"/>
      <c r="U5" s="417"/>
      <c r="V5" s="365"/>
      <c r="W5" s="106"/>
      <c r="X5" s="106"/>
      <c r="Y5" s="106"/>
      <c r="Z5" s="375"/>
      <c r="AA5" s="376"/>
      <c r="AB5" s="376"/>
      <c r="AC5" s="376"/>
      <c r="AD5" s="376"/>
      <c r="AE5" s="421"/>
      <c r="AF5" s="422"/>
      <c r="AG5" s="422"/>
      <c r="AH5" s="422"/>
      <c r="AI5" s="422"/>
      <c r="AJ5" s="423"/>
    </row>
    <row r="6" spans="1:39" ht="19.5" customHeight="1" x14ac:dyDescent="0.4">
      <c r="A6" s="365"/>
      <c r="B6" s="366" t="s">
        <v>133</v>
      </c>
      <c r="C6" s="366"/>
      <c r="D6" s="366"/>
      <c r="E6" s="366"/>
      <c r="F6" s="366"/>
      <c r="G6" s="426"/>
      <c r="H6" s="426"/>
      <c r="I6" s="426"/>
      <c r="J6" s="426"/>
      <c r="K6" s="365" t="s">
        <v>134</v>
      </c>
      <c r="L6" s="365"/>
      <c r="M6" s="365"/>
      <c r="N6" s="365"/>
      <c r="O6" s="365"/>
      <c r="P6" s="365"/>
      <c r="Q6" s="365"/>
      <c r="R6" s="365"/>
      <c r="S6" s="365"/>
      <c r="T6" s="365"/>
      <c r="U6" s="365"/>
      <c r="V6" s="365"/>
      <c r="W6" s="106"/>
      <c r="X6" s="106"/>
      <c r="Y6" s="106"/>
      <c r="Z6" s="373" t="s">
        <v>131</v>
      </c>
      <c r="AA6" s="374"/>
      <c r="AB6" s="374"/>
      <c r="AC6" s="374"/>
      <c r="AD6" s="374"/>
      <c r="AE6" s="367"/>
      <c r="AF6" s="368"/>
      <c r="AG6" s="368"/>
      <c r="AH6" s="368"/>
      <c r="AI6" s="368"/>
      <c r="AJ6" s="369"/>
      <c r="AK6" s="107" t="s">
        <v>132</v>
      </c>
    </row>
    <row r="7" spans="1:39" ht="19.5" customHeight="1" thickBot="1" x14ac:dyDescent="0.45">
      <c r="A7" s="365"/>
      <c r="B7" s="366"/>
      <c r="C7" s="366"/>
      <c r="D7" s="366"/>
      <c r="E7" s="366"/>
      <c r="F7" s="366"/>
      <c r="G7" s="426"/>
      <c r="H7" s="426"/>
      <c r="I7" s="426"/>
      <c r="J7" s="426"/>
      <c r="K7" s="365"/>
      <c r="L7" s="365"/>
      <c r="M7" s="365"/>
      <c r="N7" s="365"/>
      <c r="O7" s="365"/>
      <c r="P7" s="365"/>
      <c r="Q7" s="365"/>
      <c r="R7" s="365"/>
      <c r="S7" s="365"/>
      <c r="T7" s="365"/>
      <c r="U7" s="365"/>
      <c r="V7" s="365"/>
      <c r="W7" s="106"/>
      <c r="X7" s="106"/>
      <c r="Y7" s="106"/>
      <c r="Z7" s="375"/>
      <c r="AA7" s="376"/>
      <c r="AB7" s="376"/>
      <c r="AC7" s="376"/>
      <c r="AD7" s="376"/>
      <c r="AE7" s="370"/>
      <c r="AF7" s="371"/>
      <c r="AG7" s="371"/>
      <c r="AH7" s="371"/>
      <c r="AI7" s="371"/>
      <c r="AJ7" s="372"/>
      <c r="AM7" s="102" t="str">
        <f>IF($AE$6="完全週休２日", "週", IF($AE$6="月単位", "月", ""))</f>
        <v/>
      </c>
    </row>
    <row r="8" spans="1:39" ht="14.25" customHeight="1" thickBot="1" x14ac:dyDescent="0.45">
      <c r="A8" s="103"/>
      <c r="B8" s="108"/>
      <c r="C8" s="108"/>
      <c r="D8" s="108"/>
      <c r="E8" s="108"/>
      <c r="F8" s="108"/>
      <c r="G8" s="109"/>
      <c r="H8" s="109"/>
      <c r="I8" s="109"/>
      <c r="J8" s="109"/>
      <c r="K8" s="108"/>
      <c r="L8" s="108"/>
      <c r="M8" s="108"/>
      <c r="N8" s="108"/>
      <c r="O8" s="108"/>
      <c r="P8" s="108"/>
      <c r="Q8" s="109"/>
      <c r="R8" s="109"/>
      <c r="S8" s="109"/>
      <c r="T8" s="109"/>
      <c r="U8" s="109"/>
      <c r="V8" s="103"/>
      <c r="W8" s="106"/>
      <c r="X8" s="106"/>
      <c r="Y8" s="106"/>
      <c r="Z8" s="110"/>
      <c r="AA8" s="110"/>
      <c r="AB8" s="110"/>
      <c r="AC8" s="110"/>
      <c r="AD8" s="110"/>
      <c r="AE8" s="110"/>
      <c r="AF8" s="110"/>
      <c r="AG8" s="110"/>
      <c r="AH8" s="110"/>
      <c r="AI8" s="110"/>
      <c r="AJ8" s="110"/>
    </row>
    <row r="9" spans="1:39" ht="18.95" customHeight="1" x14ac:dyDescent="0.4">
      <c r="B9" s="400" t="s">
        <v>90</v>
      </c>
      <c r="C9" s="401"/>
      <c r="D9" s="401"/>
      <c r="E9" s="401"/>
      <c r="F9" s="401"/>
      <c r="G9" s="401"/>
      <c r="H9" s="401"/>
      <c r="I9" s="401"/>
      <c r="J9" s="401"/>
      <c r="K9" s="401"/>
      <c r="L9" s="401"/>
      <c r="M9" s="401"/>
      <c r="N9" s="402"/>
      <c r="O9" s="111"/>
      <c r="P9" s="111"/>
      <c r="Q9" s="111"/>
      <c r="R9" s="111"/>
      <c r="S9" s="111"/>
      <c r="T9" s="111"/>
      <c r="U9" s="111"/>
      <c r="V9" s="111"/>
      <c r="W9" s="106"/>
      <c r="X9" s="106"/>
      <c r="Y9" s="106"/>
      <c r="Z9" s="332"/>
      <c r="AA9" s="333"/>
      <c r="AB9" s="333"/>
      <c r="AC9" s="333"/>
      <c r="AD9" s="398"/>
      <c r="AE9" s="394" t="s">
        <v>4</v>
      </c>
      <c r="AF9" s="395"/>
      <c r="AG9" s="395"/>
      <c r="AH9" s="388" t="s">
        <v>5</v>
      </c>
      <c r="AI9" s="389"/>
      <c r="AJ9" s="390"/>
    </row>
    <row r="10" spans="1:39" ht="18.95" customHeight="1" thickBot="1" x14ac:dyDescent="0.45">
      <c r="B10" s="308" t="s">
        <v>91</v>
      </c>
      <c r="C10" s="309"/>
      <c r="D10" s="309"/>
      <c r="E10" s="310"/>
      <c r="F10" s="308" t="s">
        <v>92</v>
      </c>
      <c r="G10" s="309"/>
      <c r="H10" s="309"/>
      <c r="I10" s="309"/>
      <c r="J10" s="309"/>
      <c r="K10" s="309"/>
      <c r="L10" s="309"/>
      <c r="M10" s="309"/>
      <c r="N10" s="310"/>
      <c r="O10" s="112"/>
      <c r="P10" s="112"/>
      <c r="Q10" s="103"/>
      <c r="R10" s="103"/>
      <c r="S10" s="103"/>
      <c r="T10" s="113"/>
      <c r="Z10" s="334"/>
      <c r="AA10" s="335"/>
      <c r="AB10" s="335"/>
      <c r="AC10" s="335"/>
      <c r="AD10" s="399"/>
      <c r="AE10" s="396"/>
      <c r="AF10" s="397"/>
      <c r="AG10" s="397"/>
      <c r="AH10" s="391"/>
      <c r="AI10" s="392"/>
      <c r="AJ10" s="393"/>
    </row>
    <row r="11" spans="1:39" ht="18.95" customHeight="1" x14ac:dyDescent="0.4">
      <c r="B11" s="180" t="s">
        <v>87</v>
      </c>
      <c r="C11" s="182" t="s">
        <v>15</v>
      </c>
      <c r="D11" s="183" t="s">
        <v>61</v>
      </c>
      <c r="E11" s="184"/>
      <c r="F11" s="176" t="s">
        <v>99</v>
      </c>
      <c r="G11" s="176" t="s">
        <v>15</v>
      </c>
      <c r="H11" s="177" t="s">
        <v>93</v>
      </c>
      <c r="I11" s="177"/>
      <c r="J11" s="177"/>
      <c r="K11" s="177"/>
      <c r="L11" s="177"/>
      <c r="M11" s="177"/>
      <c r="N11" s="178"/>
      <c r="O11" s="112"/>
      <c r="P11" s="112"/>
      <c r="Q11" s="103"/>
      <c r="R11" s="103"/>
      <c r="S11" s="103"/>
      <c r="T11" s="113"/>
      <c r="Z11" s="407" t="s">
        <v>130</v>
      </c>
      <c r="AA11" s="408"/>
      <c r="AB11" s="408"/>
      <c r="AC11" s="403" t="s">
        <v>117</v>
      </c>
      <c r="AD11" s="404"/>
      <c r="AE11" s="377"/>
      <c r="AF11" s="378"/>
      <c r="AG11" s="378"/>
      <c r="AH11" s="344"/>
      <c r="AI11" s="345"/>
      <c r="AJ11" s="346"/>
      <c r="AK11" s="107" t="s">
        <v>123</v>
      </c>
    </row>
    <row r="12" spans="1:39" ht="18.95" customHeight="1" thickBot="1" x14ac:dyDescent="0.45">
      <c r="B12" s="181"/>
      <c r="C12" s="176"/>
      <c r="D12" s="177"/>
      <c r="E12" s="178"/>
      <c r="F12" s="176" t="s">
        <v>88</v>
      </c>
      <c r="G12" s="176" t="s">
        <v>15</v>
      </c>
      <c r="H12" s="177" t="s">
        <v>94</v>
      </c>
      <c r="I12" s="177"/>
      <c r="J12" s="177"/>
      <c r="K12" s="177"/>
      <c r="L12" s="177"/>
      <c r="M12" s="177"/>
      <c r="N12" s="178"/>
      <c r="O12" s="112"/>
      <c r="P12" s="112"/>
      <c r="Q12" s="103"/>
      <c r="R12" s="103"/>
      <c r="S12" s="103"/>
      <c r="T12" s="113" t="s">
        <v>109</v>
      </c>
      <c r="Z12" s="409"/>
      <c r="AA12" s="410"/>
      <c r="AB12" s="410"/>
      <c r="AC12" s="405"/>
      <c r="AD12" s="406"/>
      <c r="AE12" s="379"/>
      <c r="AF12" s="380"/>
      <c r="AG12" s="380"/>
      <c r="AH12" s="347"/>
      <c r="AI12" s="348"/>
      <c r="AJ12" s="349"/>
    </row>
    <row r="13" spans="1:39" ht="18.95" customHeight="1" x14ac:dyDescent="0.25">
      <c r="B13" s="424" t="s">
        <v>19</v>
      </c>
      <c r="C13" s="357" t="s">
        <v>15</v>
      </c>
      <c r="D13" s="359" t="s">
        <v>19</v>
      </c>
      <c r="E13" s="425"/>
      <c r="F13" s="411" t="s">
        <v>89</v>
      </c>
      <c r="G13" s="357" t="s">
        <v>15</v>
      </c>
      <c r="H13" s="179" t="s">
        <v>95</v>
      </c>
      <c r="I13" s="177"/>
      <c r="J13" s="177"/>
      <c r="K13" s="177"/>
      <c r="L13" s="177"/>
      <c r="M13" s="177"/>
      <c r="N13" s="178"/>
      <c r="O13" s="103"/>
      <c r="P13" s="103"/>
      <c r="Q13" s="103"/>
      <c r="R13" s="103"/>
      <c r="S13" s="103"/>
      <c r="T13" s="384"/>
      <c r="U13" s="384"/>
      <c r="V13" s="385" t="s">
        <v>4</v>
      </c>
      <c r="W13" s="385"/>
      <c r="X13" s="386" t="s">
        <v>5</v>
      </c>
      <c r="Y13" s="387"/>
      <c r="Z13" s="407" t="s">
        <v>128</v>
      </c>
      <c r="AA13" s="408"/>
      <c r="AB13" s="408"/>
      <c r="AC13" s="403" t="s">
        <v>117</v>
      </c>
      <c r="AD13" s="404"/>
      <c r="AE13" s="377"/>
      <c r="AF13" s="378"/>
      <c r="AG13" s="378"/>
      <c r="AH13" s="344"/>
      <c r="AI13" s="345"/>
      <c r="AJ13" s="346"/>
      <c r="AK13" s="107" t="s">
        <v>123</v>
      </c>
    </row>
    <row r="14" spans="1:39" ht="18.95" customHeight="1" thickBot="1" x14ac:dyDescent="0.45">
      <c r="B14" s="424"/>
      <c r="C14" s="357"/>
      <c r="D14" s="359"/>
      <c r="E14" s="425"/>
      <c r="F14" s="411"/>
      <c r="G14" s="357"/>
      <c r="H14" s="185" t="s">
        <v>96</v>
      </c>
      <c r="I14" s="177"/>
      <c r="J14" s="177"/>
      <c r="K14" s="177"/>
      <c r="L14" s="177"/>
      <c r="M14" s="177"/>
      <c r="N14" s="178"/>
      <c r="T14" s="350" t="s">
        <v>11</v>
      </c>
      <c r="U14" s="350"/>
      <c r="V14" s="381">
        <f>AE24+AE30+AE36+AE42+AE48+AE54+AE60+AE66+AE72+AE78+AE84+AE90+AE96+AE102+AE108+AE114+AE120+AE126+AE132+AE138</f>
        <v>0</v>
      </c>
      <c r="W14" s="381"/>
      <c r="X14" s="382">
        <f>AH24+AH30+AH36+AH42+AH48+AH54+AH60+AH66+AH72+AH78+AH84+AH90+AH96+AH102+AH108+AH114+AH120+AH126+AH132+AH138</f>
        <v>0</v>
      </c>
      <c r="Y14" s="383"/>
      <c r="Z14" s="409"/>
      <c r="AA14" s="410"/>
      <c r="AB14" s="410"/>
      <c r="AC14" s="405"/>
      <c r="AD14" s="406"/>
      <c r="AE14" s="379"/>
      <c r="AF14" s="380"/>
      <c r="AG14" s="380"/>
      <c r="AH14" s="347"/>
      <c r="AI14" s="348"/>
      <c r="AJ14" s="349"/>
    </row>
    <row r="15" spans="1:39" ht="18.95" customHeight="1" x14ac:dyDescent="0.25">
      <c r="B15" s="354"/>
      <c r="C15" s="356"/>
      <c r="D15" s="358"/>
      <c r="E15" s="358"/>
      <c r="F15" s="356"/>
      <c r="G15" s="356"/>
      <c r="H15" s="189"/>
      <c r="I15" s="183"/>
      <c r="J15" s="183"/>
      <c r="K15" s="183"/>
      <c r="L15" s="183"/>
      <c r="M15" s="183"/>
      <c r="N15" s="183"/>
      <c r="T15" s="350" t="s">
        <v>46</v>
      </c>
      <c r="U15" s="350"/>
      <c r="V15" s="381">
        <f>AF24+AF30+AF36+AF42+AF48+AF54+AF60+AF66+AF72+AF78+AF84+AF90+AF96+AF102+AF108+AF114+AF120+AF126+AF132+AF138</f>
        <v>0</v>
      </c>
      <c r="W15" s="381"/>
      <c r="X15" s="382">
        <f>AI24+AI30+AI36+AI42+AI48+AI54+AI60+AI66+AI72+AI78+AI84+AI90+AI96+AI102+AI108+AI114+AI120+AI126+AI132+AI138</f>
        <v>0</v>
      </c>
      <c r="Y15" s="383"/>
      <c r="Z15" s="407" t="s">
        <v>135</v>
      </c>
      <c r="AA15" s="408"/>
      <c r="AB15" s="408"/>
      <c r="AC15" s="403" t="s">
        <v>117</v>
      </c>
      <c r="AD15" s="404"/>
      <c r="AE15" s="377"/>
      <c r="AF15" s="378"/>
      <c r="AG15" s="378"/>
      <c r="AH15" s="344"/>
      <c r="AI15" s="345"/>
      <c r="AJ15" s="346"/>
      <c r="AK15" s="107" t="s">
        <v>136</v>
      </c>
      <c r="AM15" s="114">
        <f>IFERROR(VLOOKUP(G6,DAY!$A$2:$E$1096,4,0),0)</f>
        <v>0</v>
      </c>
    </row>
    <row r="16" spans="1:39" ht="18.95" customHeight="1" thickBot="1" x14ac:dyDescent="0.45">
      <c r="B16" s="355"/>
      <c r="C16" s="357"/>
      <c r="D16" s="359"/>
      <c r="E16" s="359"/>
      <c r="F16" s="357"/>
      <c r="G16" s="357"/>
      <c r="H16" s="185"/>
      <c r="I16" s="177"/>
      <c r="J16" s="177"/>
      <c r="K16" s="177"/>
      <c r="L16" s="177"/>
      <c r="M16" s="177"/>
      <c r="N16" s="177"/>
      <c r="O16" s="115"/>
      <c r="P16" s="115"/>
      <c r="Q16" s="115"/>
      <c r="T16" s="350" t="s">
        <v>47</v>
      </c>
      <c r="U16" s="350"/>
      <c r="V16" s="351">
        <f>IFERROR(ROUNDDOWN(V15/V14,3),0)</f>
        <v>0</v>
      </c>
      <c r="W16" s="351"/>
      <c r="X16" s="352">
        <f>IFERROR(ROUNDDOWN(X15/X14,3),0)</f>
        <v>0</v>
      </c>
      <c r="Y16" s="353"/>
      <c r="Z16" s="412"/>
      <c r="AA16" s="413"/>
      <c r="AB16" s="413"/>
      <c r="AC16" s="414"/>
      <c r="AD16" s="415"/>
      <c r="AE16" s="379"/>
      <c r="AF16" s="380"/>
      <c r="AG16" s="380"/>
      <c r="AH16" s="347"/>
      <c r="AI16" s="348"/>
      <c r="AJ16" s="349"/>
    </row>
    <row r="17" spans="1:52" ht="18.75" customHeight="1" thickBot="1" x14ac:dyDescent="0.45">
      <c r="A17" s="116"/>
      <c r="B17" s="186"/>
      <c r="C17" s="187"/>
      <c r="D17" s="187"/>
      <c r="E17" s="186"/>
      <c r="F17" s="186"/>
      <c r="G17" s="188"/>
      <c r="H17" s="187"/>
      <c r="I17" s="187"/>
      <c r="J17" s="187"/>
      <c r="K17" s="187"/>
      <c r="L17" s="187"/>
      <c r="M17" s="187"/>
      <c r="N17" s="115"/>
      <c r="O17" s="115"/>
      <c r="P17" s="115"/>
      <c r="Q17" s="115"/>
      <c r="R17" s="115"/>
      <c r="S17" s="115"/>
      <c r="T17" s="115"/>
      <c r="U17" s="115"/>
      <c r="V17" s="115"/>
      <c r="W17" s="117"/>
      <c r="X17" s="117"/>
      <c r="Y17" s="117"/>
      <c r="Z17" s="117"/>
      <c r="AA17" s="117"/>
      <c r="AB17" s="117"/>
      <c r="AC17" s="117"/>
      <c r="AD17" s="117"/>
      <c r="AE17" s="117"/>
      <c r="AF17" s="117"/>
      <c r="AG17" s="117"/>
      <c r="AH17" s="106"/>
      <c r="AI17" s="106"/>
      <c r="AJ17" s="106"/>
    </row>
    <row r="18" spans="1:52" ht="29.25" customHeight="1" x14ac:dyDescent="0.4">
      <c r="A18" s="332"/>
      <c r="B18" s="333"/>
      <c r="C18" s="336" t="s">
        <v>7</v>
      </c>
      <c r="D18" s="336"/>
      <c r="E18" s="336"/>
      <c r="F18" s="336"/>
      <c r="G18" s="336"/>
      <c r="H18" s="336"/>
      <c r="I18" s="336"/>
      <c r="J18" s="336" t="s">
        <v>8</v>
      </c>
      <c r="K18" s="336"/>
      <c r="L18" s="336"/>
      <c r="M18" s="336"/>
      <c r="N18" s="336"/>
      <c r="O18" s="336"/>
      <c r="P18" s="336"/>
      <c r="Q18" s="336" t="s">
        <v>9</v>
      </c>
      <c r="R18" s="336"/>
      <c r="S18" s="336"/>
      <c r="T18" s="336"/>
      <c r="U18" s="336"/>
      <c r="V18" s="336"/>
      <c r="W18" s="336"/>
      <c r="X18" s="337" t="s">
        <v>10</v>
      </c>
      <c r="Y18" s="338"/>
      <c r="Z18" s="338"/>
      <c r="AA18" s="338"/>
      <c r="AB18" s="338"/>
      <c r="AC18" s="338"/>
      <c r="AD18" s="339"/>
      <c r="AE18" s="340" t="s">
        <v>4</v>
      </c>
      <c r="AF18" s="341"/>
      <c r="AG18" s="341"/>
      <c r="AH18" s="300" t="s">
        <v>5</v>
      </c>
      <c r="AI18" s="301"/>
      <c r="AJ18" s="302"/>
    </row>
    <row r="19" spans="1:52" ht="29.25" customHeight="1" thickBot="1" x14ac:dyDescent="0.45">
      <c r="A19" s="334"/>
      <c r="B19" s="335"/>
      <c r="C19" s="118">
        <v>1</v>
      </c>
      <c r="D19" s="118">
        <v>2</v>
      </c>
      <c r="E19" s="118">
        <v>3</v>
      </c>
      <c r="F19" s="118">
        <v>4</v>
      </c>
      <c r="G19" s="118">
        <v>5</v>
      </c>
      <c r="H19" s="118">
        <v>6</v>
      </c>
      <c r="I19" s="118">
        <v>7</v>
      </c>
      <c r="J19" s="118">
        <v>8</v>
      </c>
      <c r="K19" s="118">
        <v>9</v>
      </c>
      <c r="L19" s="118">
        <v>10</v>
      </c>
      <c r="M19" s="118">
        <v>11</v>
      </c>
      <c r="N19" s="118">
        <v>12</v>
      </c>
      <c r="O19" s="118">
        <v>13</v>
      </c>
      <c r="P19" s="118">
        <v>14</v>
      </c>
      <c r="Q19" s="118">
        <v>15</v>
      </c>
      <c r="R19" s="118">
        <v>16</v>
      </c>
      <c r="S19" s="118">
        <v>17</v>
      </c>
      <c r="T19" s="118">
        <v>18</v>
      </c>
      <c r="U19" s="118">
        <v>19</v>
      </c>
      <c r="V19" s="118">
        <v>20</v>
      </c>
      <c r="W19" s="118">
        <v>21</v>
      </c>
      <c r="X19" s="118">
        <v>22</v>
      </c>
      <c r="Y19" s="118">
        <v>23</v>
      </c>
      <c r="Z19" s="118">
        <v>24</v>
      </c>
      <c r="AA19" s="118">
        <v>25</v>
      </c>
      <c r="AB19" s="118">
        <v>26</v>
      </c>
      <c r="AC19" s="118">
        <v>27</v>
      </c>
      <c r="AD19" s="119">
        <v>28</v>
      </c>
      <c r="AE19" s="342"/>
      <c r="AF19" s="343"/>
      <c r="AG19" s="343"/>
      <c r="AH19" s="303"/>
      <c r="AI19" s="304"/>
      <c r="AJ19" s="305"/>
      <c r="AM19" s="330">
        <f>Q6+1</f>
        <v>1</v>
      </c>
      <c r="AN19" s="331"/>
      <c r="AO19" s="120"/>
      <c r="AP19" s="121"/>
    </row>
    <row r="20" spans="1:52" ht="27.75" customHeight="1" thickBot="1" x14ac:dyDescent="0.45">
      <c r="A20" s="317" t="s">
        <v>62</v>
      </c>
      <c r="B20" s="122" t="s">
        <v>0</v>
      </c>
      <c r="C20" s="29">
        <f>IFERROR(VLOOKUP(C164,DAY!$A$2:$E$3000,2,0),0)</f>
        <v>4</v>
      </c>
      <c r="D20" s="29">
        <f>IFERROR(VLOOKUP(D164,DAY!$A$2:$E$3000,2,0),0)</f>
        <v>4</v>
      </c>
      <c r="E20" s="29">
        <f>IFERROR(VLOOKUP(E164,DAY!$A$2:$E$3000,2,0),0)</f>
        <v>4</v>
      </c>
      <c r="F20" s="29">
        <f>IFERROR(VLOOKUP(F164,DAY!$A$2:$E$3000,2,0),0)</f>
        <v>4</v>
      </c>
      <c r="G20" s="29">
        <f>IFERROR(VLOOKUP(G164,DAY!$A$2:$E$3000,2,0),0)</f>
        <v>4</v>
      </c>
      <c r="H20" s="29">
        <f>IFERROR(VLOOKUP(H164,DAY!$A$2:$E$3000,2,0),0)</f>
        <v>4</v>
      </c>
      <c r="I20" s="29">
        <f>IFERROR(VLOOKUP(I164,DAY!$A$2:$E$3000,2,0),0)</f>
        <v>4</v>
      </c>
      <c r="J20" s="29">
        <f>IFERROR(VLOOKUP(J164,DAY!$A$2:$E$3000,2,0),0)</f>
        <v>4</v>
      </c>
      <c r="K20" s="29">
        <f>IFERROR(VLOOKUP(K164,DAY!$A$2:$E$3000,2,0),0)</f>
        <v>4</v>
      </c>
      <c r="L20" s="29">
        <f>IFERROR(VLOOKUP(L164,DAY!$A$2:$E$3000,2,0),0)</f>
        <v>4</v>
      </c>
      <c r="M20" s="29">
        <f>IFERROR(VLOOKUP(M164,DAY!$A$2:$E$3000,2,0),0)</f>
        <v>4</v>
      </c>
      <c r="N20" s="29">
        <f>IFERROR(VLOOKUP(N164,DAY!$A$2:$E$3000,2,0),0)</f>
        <v>4</v>
      </c>
      <c r="O20" s="29">
        <f>IFERROR(VLOOKUP(O164,DAY!$A$2:$E$3000,2,0),0)</f>
        <v>4</v>
      </c>
      <c r="P20" s="29">
        <f>IFERROR(VLOOKUP(P164,DAY!$A$2:$E$3000,2,0),0)</f>
        <v>4</v>
      </c>
      <c r="Q20" s="29">
        <f>IFERROR(VLOOKUP(Q164,DAY!$A$2:$E$3000,2,0),0)</f>
        <v>4</v>
      </c>
      <c r="R20" s="29">
        <f>IFERROR(VLOOKUP(R164,DAY!$A$2:$E$3000,2,0),0)</f>
        <v>4</v>
      </c>
      <c r="S20" s="29">
        <f>IFERROR(VLOOKUP(S164,DAY!$A$2:$E$3000,2,0),0)</f>
        <v>4</v>
      </c>
      <c r="T20" s="29">
        <f>IFERROR(VLOOKUP(T164,DAY!$A$2:$E$3000,2,0),0)</f>
        <v>4</v>
      </c>
      <c r="U20" s="29">
        <f>IFERROR(VLOOKUP(U164,DAY!$A$2:$E$3000,2,0),0)</f>
        <v>4</v>
      </c>
      <c r="V20" s="29">
        <f>IFERROR(VLOOKUP(V164,DAY!$A$2:$E$3000,2,0),0)</f>
        <v>4</v>
      </c>
      <c r="W20" s="29">
        <f>IFERROR(VLOOKUP(W164,DAY!$A$2:$E$3000,2,0),0)</f>
        <v>4</v>
      </c>
      <c r="X20" s="29">
        <f>IFERROR(VLOOKUP(X164,DAY!$A$2:$E$3000,2,0),0)</f>
        <v>4</v>
      </c>
      <c r="Y20" s="29">
        <f>IFERROR(VLOOKUP(Y164,DAY!$A$2:$E$3000,2,0),0)</f>
        <v>4</v>
      </c>
      <c r="Z20" s="29">
        <f>IFERROR(VLOOKUP(Z164,DAY!$A$2:$E$3000,2,0),0)</f>
        <v>4</v>
      </c>
      <c r="AA20" s="29">
        <f>IFERROR(VLOOKUP(AA164,DAY!$A$2:$E$3000,2,0),0)</f>
        <v>4</v>
      </c>
      <c r="AB20" s="29">
        <f>IFERROR(VLOOKUP(AB164,DAY!$A$2:$E$3000,2,0),0)</f>
        <v>4</v>
      </c>
      <c r="AC20" s="29">
        <f>IFERROR(VLOOKUP(AC164,DAY!$A$2:$E$3000,2,0),0)</f>
        <v>4</v>
      </c>
      <c r="AD20" s="29">
        <f>IFERROR(VLOOKUP(AD164,DAY!$A$2:$E$3000,2,0),0)</f>
        <v>4</v>
      </c>
      <c r="AE20" s="320" t="s">
        <v>11</v>
      </c>
      <c r="AF20" s="322" t="s">
        <v>12</v>
      </c>
      <c r="AG20" s="175" t="str">
        <f>IF($AE$6="",$AM$4,$AM$7)</f>
        <v/>
      </c>
      <c r="AH20" s="324" t="s">
        <v>11</v>
      </c>
      <c r="AI20" s="325" t="s">
        <v>13</v>
      </c>
      <c r="AJ20" s="175" t="str">
        <f>IF($AE$6="",$AM$4,$AM$7)</f>
        <v/>
      </c>
    </row>
    <row r="21" spans="1:52" ht="27.75" customHeight="1" x14ac:dyDescent="0.4">
      <c r="A21" s="318"/>
      <c r="B21" s="123" t="s">
        <v>1</v>
      </c>
      <c r="C21" s="32">
        <f>IFERROR(VLOOKUP(C164,DAY!$A$2:$E$3000,3,0),0)</f>
        <v>1</v>
      </c>
      <c r="D21" s="32">
        <f>IFERROR(VLOOKUP(D164,DAY!$A$2:$E$3000,3,0),0)</f>
        <v>2</v>
      </c>
      <c r="E21" s="32">
        <f>IFERROR(VLOOKUP(E164,DAY!$A$2:$E$3000,3,0),0)</f>
        <v>3</v>
      </c>
      <c r="F21" s="32">
        <f>IFERROR(VLOOKUP(F164,DAY!$A$2:$E$3000,3,0),0)</f>
        <v>4</v>
      </c>
      <c r="G21" s="32">
        <f>IFERROR(VLOOKUP(G164,DAY!$A$2:$E$3000,3,0),0)</f>
        <v>5</v>
      </c>
      <c r="H21" s="32">
        <f>IFERROR(VLOOKUP(H164,DAY!$A$2:$E$3000,3,0),0)</f>
        <v>6</v>
      </c>
      <c r="I21" s="32">
        <f>IFERROR(VLOOKUP(I164,DAY!$A$2:$E$3000,3,0),0)</f>
        <v>7</v>
      </c>
      <c r="J21" s="32">
        <f>IFERROR(VLOOKUP(J164,DAY!$A$2:$E$3000,3,0),0)</f>
        <v>8</v>
      </c>
      <c r="K21" s="32">
        <f>IFERROR(VLOOKUP(K164,DAY!$A$2:$E$3000,3,0),0)</f>
        <v>9</v>
      </c>
      <c r="L21" s="32">
        <f>IFERROR(VLOOKUP(L164,DAY!$A$2:$E$3000,3,0),0)</f>
        <v>10</v>
      </c>
      <c r="M21" s="32">
        <f>IFERROR(VLOOKUP(M164,DAY!$A$2:$E$3000,3,0),0)</f>
        <v>11</v>
      </c>
      <c r="N21" s="32">
        <f>IFERROR(VLOOKUP(N164,DAY!$A$2:$E$3000,3,0),0)</f>
        <v>12</v>
      </c>
      <c r="O21" s="32">
        <f>IFERROR(VLOOKUP(O164,DAY!$A$2:$E$3000,3,0),0)</f>
        <v>13</v>
      </c>
      <c r="P21" s="32">
        <f>IFERROR(VLOOKUP(P164,DAY!$A$2:$E$3000,3,0),0)</f>
        <v>14</v>
      </c>
      <c r="Q21" s="32">
        <f>IFERROR(VLOOKUP(Q164,DAY!$A$2:$E$3000,3,0),0)</f>
        <v>15</v>
      </c>
      <c r="R21" s="32">
        <f>IFERROR(VLOOKUP(R164,DAY!$A$2:$E$3000,3,0),0)</f>
        <v>16</v>
      </c>
      <c r="S21" s="32">
        <f>IFERROR(VLOOKUP(S164,DAY!$A$2:$E$3000,3,0),0)</f>
        <v>17</v>
      </c>
      <c r="T21" s="32">
        <f>IFERROR(VLOOKUP(T164,DAY!$A$2:$E$3000,3,0),0)</f>
        <v>18</v>
      </c>
      <c r="U21" s="32">
        <f>IFERROR(VLOOKUP(U164,DAY!$A$2:$E$3000,3,0),0)</f>
        <v>19</v>
      </c>
      <c r="V21" s="32">
        <f>IFERROR(VLOOKUP(V164,DAY!$A$2:$E$3000,3,0),0)</f>
        <v>20</v>
      </c>
      <c r="W21" s="32">
        <f>IFERROR(VLOOKUP(W164,DAY!$A$2:$E$3000,3,0),0)</f>
        <v>21</v>
      </c>
      <c r="X21" s="32">
        <f>IFERROR(VLOOKUP(X164,DAY!$A$2:$E$3000,3,0),0)</f>
        <v>22</v>
      </c>
      <c r="Y21" s="32">
        <f>IFERROR(VLOOKUP(Y164,DAY!$A$2:$E$3000,3,0),0)</f>
        <v>23</v>
      </c>
      <c r="Z21" s="32">
        <f>IFERROR(VLOOKUP(Z164,DAY!$A$2:$E$3000,3,0),0)</f>
        <v>24</v>
      </c>
      <c r="AA21" s="32">
        <f>IFERROR(VLOOKUP(AA164,DAY!$A$2:$E$3000,3,0),0)</f>
        <v>25</v>
      </c>
      <c r="AB21" s="32">
        <f>IFERROR(VLOOKUP(AB164,DAY!$A$2:$E$3000,3,0),0)</f>
        <v>26</v>
      </c>
      <c r="AC21" s="32">
        <f>IFERROR(VLOOKUP(AC164,DAY!$A$2:$E$3000,3,0),0)</f>
        <v>27</v>
      </c>
      <c r="AD21" s="32">
        <f>IFERROR(VLOOKUP(AD164,DAY!$A$2:$E$3000,3,0),0)</f>
        <v>28</v>
      </c>
      <c r="AE21" s="321"/>
      <c r="AF21" s="323"/>
      <c r="AG21" s="216" t="s">
        <v>122</v>
      </c>
      <c r="AH21" s="321"/>
      <c r="AI21" s="326"/>
      <c r="AJ21" s="216" t="s">
        <v>122</v>
      </c>
      <c r="AM21" s="124"/>
      <c r="AN21" s="124"/>
      <c r="AQ21" s="125">
        <f>IFERROR(VLOOKUP(AQ165,DAY!$A$2:$E$744,2,0),0)</f>
        <v>0</v>
      </c>
    </row>
    <row r="22" spans="1:52" s="127" customFormat="1" ht="27.75" customHeight="1" x14ac:dyDescent="0.4">
      <c r="A22" s="318"/>
      <c r="B22" s="126" t="s">
        <v>2</v>
      </c>
      <c r="C22" s="35" t="str">
        <f>IFERROR(VLOOKUP(C164,DAY!$A$2:$E$3000,4,0),0)</f>
        <v>火</v>
      </c>
      <c r="D22" s="35" t="str">
        <f>IFERROR(VLOOKUP(D164,DAY!$A$2:$E$3000,4,0),0)</f>
        <v>水</v>
      </c>
      <c r="E22" s="35" t="str">
        <f>IFERROR(VLOOKUP(E164,DAY!$A$2:$E$3000,4,0),0)</f>
        <v>木</v>
      </c>
      <c r="F22" s="35" t="str">
        <f>IFERROR(VLOOKUP(F164,DAY!$A$2:$E$3000,4,0),0)</f>
        <v>金</v>
      </c>
      <c r="G22" s="35" t="str">
        <f>IFERROR(VLOOKUP(G164,DAY!$A$2:$E$3000,4,0),0)</f>
        <v>土</v>
      </c>
      <c r="H22" s="35" t="str">
        <f>IFERROR(VLOOKUP(H164,DAY!$A$2:$E$3000,4,0),0)</f>
        <v>日</v>
      </c>
      <c r="I22" s="35" t="str">
        <f>IFERROR(VLOOKUP(I164,DAY!$A$2:$E$3000,4,0),0)</f>
        <v>月</v>
      </c>
      <c r="J22" s="35" t="str">
        <f>IFERROR(VLOOKUP(J164,DAY!$A$2:$E$3000,4,0),0)</f>
        <v>火</v>
      </c>
      <c r="K22" s="35" t="str">
        <f>IFERROR(VLOOKUP(K164,DAY!$A$2:$E$3000,4,0),0)</f>
        <v>水</v>
      </c>
      <c r="L22" s="35" t="str">
        <f>IFERROR(VLOOKUP(L164,DAY!$A$2:$E$3000,4,0),0)</f>
        <v>木</v>
      </c>
      <c r="M22" s="35" t="str">
        <f>IFERROR(VLOOKUP(M164,DAY!$A$2:$E$3000,4,0),0)</f>
        <v>金</v>
      </c>
      <c r="N22" s="35" t="str">
        <f>IFERROR(VLOOKUP(N164,DAY!$A$2:$E$3000,4,0),0)</f>
        <v>土</v>
      </c>
      <c r="O22" s="35" t="str">
        <f>IFERROR(VLOOKUP(O164,DAY!$A$2:$E$3000,4,0),0)</f>
        <v>日</v>
      </c>
      <c r="P22" s="35" t="str">
        <f>IFERROR(VLOOKUP(P164,DAY!$A$2:$E$3000,4,0),0)</f>
        <v>月</v>
      </c>
      <c r="Q22" s="35" t="str">
        <f>IFERROR(VLOOKUP(Q164,DAY!$A$2:$E$3000,4,0),0)</f>
        <v>火</v>
      </c>
      <c r="R22" s="35" t="str">
        <f>IFERROR(VLOOKUP(R164,DAY!$A$2:$E$3000,4,0),0)</f>
        <v>水</v>
      </c>
      <c r="S22" s="35" t="str">
        <f>IFERROR(VLOOKUP(S164,DAY!$A$2:$E$3000,4,0),0)</f>
        <v>木</v>
      </c>
      <c r="T22" s="35" t="str">
        <f>IFERROR(VLOOKUP(T164,DAY!$A$2:$E$3000,4,0),0)</f>
        <v>金</v>
      </c>
      <c r="U22" s="35" t="str">
        <f>IFERROR(VLOOKUP(U164,DAY!$A$2:$E$3000,4,0),0)</f>
        <v>土</v>
      </c>
      <c r="V22" s="35" t="str">
        <f>IFERROR(VLOOKUP(V164,DAY!$A$2:$E$3000,4,0),0)</f>
        <v>日</v>
      </c>
      <c r="W22" s="35" t="str">
        <f>IFERROR(VLOOKUP(W164,DAY!$A$2:$E$3000,4,0),0)</f>
        <v>月</v>
      </c>
      <c r="X22" s="35" t="str">
        <f>IFERROR(VLOOKUP(X164,DAY!$A$2:$E$3000,4,0),0)</f>
        <v>火</v>
      </c>
      <c r="Y22" s="35" t="str">
        <f>IFERROR(VLOOKUP(Y164,DAY!$A$2:$E$3000,4,0),0)</f>
        <v>水</v>
      </c>
      <c r="Z22" s="35" t="str">
        <f>IFERROR(VLOOKUP(Z164,DAY!$A$2:$E$3000,4,0),0)</f>
        <v>木</v>
      </c>
      <c r="AA22" s="35" t="str">
        <f>IFERROR(VLOOKUP(AA164,DAY!$A$2:$E$3000,4,0),0)</f>
        <v>金</v>
      </c>
      <c r="AB22" s="35" t="str">
        <f>IFERROR(VLOOKUP(AB164,DAY!$A$2:$E$3000,4,0),0)</f>
        <v>土</v>
      </c>
      <c r="AC22" s="35" t="str">
        <f>IFERROR(VLOOKUP(AC164,DAY!$A$2:$E$3000,4,0),0)</f>
        <v>日</v>
      </c>
      <c r="AD22" s="35" t="str">
        <f>IFERROR(VLOOKUP(AD164,DAY!$A$2:$E$3000,4,0),0)</f>
        <v>月</v>
      </c>
      <c r="AE22" s="321"/>
      <c r="AF22" s="323"/>
      <c r="AG22" s="216"/>
      <c r="AH22" s="321"/>
      <c r="AI22" s="326"/>
      <c r="AJ22" s="216"/>
      <c r="AL22" s="102"/>
      <c r="AM22" s="124"/>
      <c r="AN22" s="124"/>
      <c r="AO22" s="102"/>
      <c r="AP22" s="102"/>
      <c r="AQ22" s="128">
        <f>IFERROR(VLOOKUP(AQ165,DAY!$A$2:$E$744,3,0),0)</f>
        <v>0</v>
      </c>
      <c r="AR22" s="102"/>
      <c r="AS22" s="102"/>
      <c r="AT22" s="102"/>
      <c r="AU22" s="102"/>
      <c r="AV22" s="102"/>
      <c r="AW22" s="102"/>
      <c r="AX22" s="102"/>
      <c r="AY22" s="102"/>
      <c r="AZ22" s="102"/>
    </row>
    <row r="23" spans="1:52" ht="88.5" customHeight="1" x14ac:dyDescent="0.4">
      <c r="A23" s="318"/>
      <c r="B23" s="129" t="s">
        <v>3</v>
      </c>
      <c r="C23" s="36" t="str">
        <f>IFERROR(VLOOKUP(C164,DAY!$A$2:$E$3000,5,0),0)</f>
        <v/>
      </c>
      <c r="D23" s="36" t="str">
        <f>IFERROR(VLOOKUP(D164,DAY!$A$2:$E$3000,5,0),0)</f>
        <v/>
      </c>
      <c r="E23" s="36" t="str">
        <f>IFERROR(VLOOKUP(E164,DAY!$A$2:$E$3000,5,0),0)</f>
        <v/>
      </c>
      <c r="F23" s="36" t="str">
        <f>IFERROR(VLOOKUP(F164,DAY!$A$2:$E$3000,5,0),0)</f>
        <v/>
      </c>
      <c r="G23" s="36" t="str">
        <f>IFERROR(VLOOKUP(G164,DAY!$A$2:$E$3000,5,0),0)</f>
        <v/>
      </c>
      <c r="H23" s="36" t="str">
        <f>IFERROR(VLOOKUP(H164,DAY!$A$2:$E$3000,5,0),0)</f>
        <v/>
      </c>
      <c r="I23" s="36" t="str">
        <f>IFERROR(VLOOKUP(I164,DAY!$A$2:$E$3000,5,0),0)</f>
        <v/>
      </c>
      <c r="J23" s="36" t="str">
        <f>IFERROR(VLOOKUP(J164,DAY!$A$2:$E$3000,5,0),0)</f>
        <v/>
      </c>
      <c r="K23" s="36" t="str">
        <f>IFERROR(VLOOKUP(K164,DAY!$A$2:$E$3000,5,0),0)</f>
        <v/>
      </c>
      <c r="L23" s="36" t="str">
        <f>IFERROR(VLOOKUP(L164,DAY!$A$2:$E$3000,5,0),0)</f>
        <v/>
      </c>
      <c r="M23" s="36" t="str">
        <f>IFERROR(VLOOKUP(M164,DAY!$A$2:$E$3000,5,0),0)</f>
        <v/>
      </c>
      <c r="N23" s="36" t="str">
        <f>IFERROR(VLOOKUP(N164,DAY!$A$2:$E$3000,5,0),0)</f>
        <v/>
      </c>
      <c r="O23" s="36" t="str">
        <f>IFERROR(VLOOKUP(O164,DAY!$A$2:$E$3000,5,0),0)</f>
        <v/>
      </c>
      <c r="P23" s="36" t="str">
        <f>IFERROR(VLOOKUP(P164,DAY!$A$2:$E$3000,5,0),0)</f>
        <v/>
      </c>
      <c r="Q23" s="36" t="str">
        <f>IFERROR(VLOOKUP(Q164,DAY!$A$2:$E$3000,5,0),0)</f>
        <v/>
      </c>
      <c r="R23" s="36" t="str">
        <f>IFERROR(VLOOKUP(R164,DAY!$A$2:$E$3000,5,0),0)</f>
        <v/>
      </c>
      <c r="S23" s="36" t="str">
        <f>IFERROR(VLOOKUP(S164,DAY!$A$2:$E$3000,5,0),0)</f>
        <v/>
      </c>
      <c r="T23" s="36" t="str">
        <f>IFERROR(VLOOKUP(T164,DAY!$A$2:$E$3000,5,0),0)</f>
        <v/>
      </c>
      <c r="U23" s="36" t="str">
        <f>IFERROR(VLOOKUP(U164,DAY!$A$2:$E$3000,5,0),0)</f>
        <v/>
      </c>
      <c r="V23" s="36" t="str">
        <f>IFERROR(VLOOKUP(V164,DAY!$A$2:$E$3000,5,0),0)</f>
        <v/>
      </c>
      <c r="W23" s="36" t="str">
        <f>IFERROR(VLOOKUP(W164,DAY!$A$2:$E$3000,5,0),0)</f>
        <v/>
      </c>
      <c r="X23" s="36" t="str">
        <f>IFERROR(VLOOKUP(X164,DAY!$A$2:$E$3000,5,0),0)</f>
        <v/>
      </c>
      <c r="Y23" s="36" t="str">
        <f>IFERROR(VLOOKUP(Y164,DAY!$A$2:$E$3000,5,0),0)</f>
        <v/>
      </c>
      <c r="Z23" s="36" t="str">
        <f>IFERROR(VLOOKUP(Z164,DAY!$A$2:$E$3000,5,0),0)</f>
        <v/>
      </c>
      <c r="AA23" s="36" t="str">
        <f>IFERROR(VLOOKUP(AA164,DAY!$A$2:$E$3000,5,0),0)</f>
        <v/>
      </c>
      <c r="AB23" s="36" t="str">
        <f>IFERROR(VLOOKUP(AB164,DAY!$A$2:$E$3000,5,0),0)</f>
        <v/>
      </c>
      <c r="AC23" s="36" t="str">
        <f>IFERROR(VLOOKUP(AC164,DAY!$A$2:$E$3000,5,0),0)</f>
        <v/>
      </c>
      <c r="AD23" s="36" t="str">
        <f>IFERROR(VLOOKUP(AD164,DAY!$A$2:$E$3000,5,0),0)</f>
        <v/>
      </c>
      <c r="AE23" s="321"/>
      <c r="AF23" s="323"/>
      <c r="AG23" s="217"/>
      <c r="AH23" s="321"/>
      <c r="AI23" s="326"/>
      <c r="AJ23" s="217"/>
      <c r="AM23" s="124"/>
      <c r="AN23" s="124"/>
      <c r="AQ23" s="128">
        <f>IFERROR(VLOOKUP(AQ165,DAY!$A$2:$E$744,4,0),0)</f>
        <v>0</v>
      </c>
    </row>
    <row r="24" spans="1:52" ht="27.75" customHeight="1" x14ac:dyDescent="0.4">
      <c r="A24" s="318"/>
      <c r="B24" s="130" t="s">
        <v>4</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172">
        <f>IF(COUNT(C24:AD24)=0,+(COUNTIF(C24:AD24,"作業"))+(COUNTIF(C24:AD24,"休日")),"")</f>
        <v>0</v>
      </c>
      <c r="AF24" s="173">
        <f>IF(+COUNT(C24:AD24)=0,(COUNTIF(C24:AD24,"休日")),"")</f>
        <v>0</v>
      </c>
      <c r="AG24" s="327"/>
      <c r="AH24" s="172">
        <f>IF(COUNT(C25:AD25)=0,+(COUNTIF(C25:AD25,"作業"))+(COUNTIF(C25:AD25,"休日")),"")</f>
        <v>0</v>
      </c>
      <c r="AI24" s="174">
        <f>IF(COUNT(C25:AD25)=0,(COUNTIF(C25:AD25,"休日")),"")</f>
        <v>0</v>
      </c>
      <c r="AJ24" s="311"/>
      <c r="AL24" s="131"/>
      <c r="AM24" s="124" t="str">
        <f>IF(ISTEXT(C24),"集計期間","集計期間外")</f>
        <v>集計期間外</v>
      </c>
      <c r="AN24" s="124"/>
      <c r="AO24" s="131"/>
      <c r="AP24" s="131"/>
      <c r="AQ24" s="129">
        <f>IFERROR(VLOOKUP(AQ165,DAY!$A$2:$E$744,5,0),0)</f>
        <v>0</v>
      </c>
      <c r="AR24" s="131"/>
      <c r="AS24" s="131"/>
      <c r="AT24" s="131"/>
      <c r="AU24" s="131"/>
      <c r="AV24" s="131"/>
      <c r="AW24" s="131"/>
      <c r="AX24" s="131"/>
      <c r="AY24" s="131"/>
      <c r="AZ24" s="131"/>
    </row>
    <row r="25" spans="1:52" ht="27.75" customHeight="1" thickBot="1" x14ac:dyDescent="0.45">
      <c r="A25" s="319"/>
      <c r="B25" s="132" t="s">
        <v>5</v>
      </c>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313">
        <f>IFERROR(AM25,0)</f>
        <v>0</v>
      </c>
      <c r="AF25" s="329"/>
      <c r="AG25" s="328"/>
      <c r="AH25" s="313">
        <f>IFERROR(AN25,0)</f>
        <v>0</v>
      </c>
      <c r="AI25" s="314"/>
      <c r="AJ25" s="312"/>
      <c r="AM25" s="133" t="e">
        <f>ROUND(AF24/AE24,3)</f>
        <v>#DIV/0!</v>
      </c>
      <c r="AN25" s="134" t="e">
        <f>ROUND(AI24/AH24,3)</f>
        <v>#DIV/0!</v>
      </c>
      <c r="AQ25" s="135">
        <f>IFERROR(VLOOKUP(AQ165,DAY!$A$2:$E$744,6,0),0)</f>
        <v>0</v>
      </c>
    </row>
    <row r="26" spans="1:52" s="131" customFormat="1" ht="27.75" customHeight="1" thickBot="1" x14ac:dyDescent="0.45">
      <c r="A26" s="317" t="s">
        <v>63</v>
      </c>
      <c r="B26" s="122" t="s">
        <v>0</v>
      </c>
      <c r="C26" s="29">
        <f>IFERROR(VLOOKUP(C165,DAY!$A$2:$E$3000,2,0),0)</f>
        <v>4</v>
      </c>
      <c r="D26" s="29">
        <f>IFERROR(VLOOKUP(D165,DAY!$A$2:$E$3000,2,0),0)</f>
        <v>4</v>
      </c>
      <c r="E26" s="29">
        <f>IFERROR(VLOOKUP(E165,DAY!$A$2:$E$3000,2,0),0)</f>
        <v>5</v>
      </c>
      <c r="F26" s="29">
        <f>IFERROR(VLOOKUP(F165,DAY!$A$2:$E$3000,2,0),0)</f>
        <v>5</v>
      </c>
      <c r="G26" s="29">
        <f>IFERROR(VLOOKUP(G165,DAY!$A$2:$E$3000,2,0),0)</f>
        <v>5</v>
      </c>
      <c r="H26" s="29">
        <f>IFERROR(VLOOKUP(H165,DAY!$A$2:$E$3000,2,0),0)</f>
        <v>5</v>
      </c>
      <c r="I26" s="29">
        <f>IFERROR(VLOOKUP(I165,DAY!$A$2:$E$3000,2,0),0)</f>
        <v>5</v>
      </c>
      <c r="J26" s="29">
        <f>IFERROR(VLOOKUP(J165,DAY!$A$2:$E$3000,2,0),0)</f>
        <v>5</v>
      </c>
      <c r="K26" s="29">
        <f>IFERROR(VLOOKUP(K165,DAY!$A$2:$E$3000,2,0),0)</f>
        <v>5</v>
      </c>
      <c r="L26" s="29">
        <f>IFERROR(VLOOKUP(L165,DAY!$A$2:$E$3000,2,0),0)</f>
        <v>5</v>
      </c>
      <c r="M26" s="29">
        <f>IFERROR(VLOOKUP(M165,DAY!$A$2:$E$3000,2,0),0)</f>
        <v>5</v>
      </c>
      <c r="N26" s="29">
        <f>IFERROR(VLOOKUP(N165,DAY!$A$2:$E$3000,2,0),0)</f>
        <v>5</v>
      </c>
      <c r="O26" s="29">
        <f>IFERROR(VLOOKUP(O165,DAY!$A$2:$E$3000,2,0),0)</f>
        <v>5</v>
      </c>
      <c r="P26" s="29">
        <f>IFERROR(VLOOKUP(P165,DAY!$A$2:$E$3000,2,0),0)</f>
        <v>5</v>
      </c>
      <c r="Q26" s="29">
        <f>IFERROR(VLOOKUP(Q165,DAY!$A$2:$E$3000,2,0),0)</f>
        <v>5</v>
      </c>
      <c r="R26" s="29">
        <f>IFERROR(VLOOKUP(R165,DAY!$A$2:$E$3000,2,0),0)</f>
        <v>5</v>
      </c>
      <c r="S26" s="29">
        <f>IFERROR(VLOOKUP(S165,DAY!$A$2:$E$3000,2,0),0)</f>
        <v>5</v>
      </c>
      <c r="T26" s="29">
        <f>IFERROR(VLOOKUP(T165,DAY!$A$2:$E$3000,2,0),0)</f>
        <v>5</v>
      </c>
      <c r="U26" s="29">
        <f>IFERROR(VLOOKUP(U165,DAY!$A$2:$E$3000,2,0),0)</f>
        <v>5</v>
      </c>
      <c r="V26" s="29">
        <f>IFERROR(VLOOKUP(V165,DAY!$A$2:$E$3000,2,0),0)</f>
        <v>5</v>
      </c>
      <c r="W26" s="29">
        <f>IFERROR(VLOOKUP(W165,DAY!$A$2:$E$3000,2,0),0)</f>
        <v>5</v>
      </c>
      <c r="X26" s="29">
        <f>IFERROR(VLOOKUP(X165,DAY!$A$2:$E$3000,2,0),0)</f>
        <v>5</v>
      </c>
      <c r="Y26" s="29">
        <f>IFERROR(VLOOKUP(Y165,DAY!$A$2:$E$3000,2,0),0)</f>
        <v>5</v>
      </c>
      <c r="Z26" s="29">
        <f>IFERROR(VLOOKUP(Z165,DAY!$A$2:$E$3000,2,0),0)</f>
        <v>5</v>
      </c>
      <c r="AA26" s="29">
        <f>IFERROR(VLOOKUP(AA165,DAY!$A$2:$E$3000,2,0),0)</f>
        <v>5</v>
      </c>
      <c r="AB26" s="29">
        <f>IFERROR(VLOOKUP(AB165,DAY!$A$2:$E$3000,2,0),0)</f>
        <v>5</v>
      </c>
      <c r="AC26" s="29">
        <f>IFERROR(VLOOKUP(AC165,DAY!$A$2:$E$3000,2,0),0)</f>
        <v>5</v>
      </c>
      <c r="AD26" s="29">
        <f>IFERROR(VLOOKUP(AD165,DAY!$A$2:$E$3000,2,0),0)</f>
        <v>5</v>
      </c>
      <c r="AE26" s="320" t="s">
        <v>11</v>
      </c>
      <c r="AF26" s="322" t="s">
        <v>12</v>
      </c>
      <c r="AG26" s="175" t="str">
        <f>IF($AE$6="",$AM$4,$AM$7)</f>
        <v/>
      </c>
      <c r="AH26" s="324" t="s">
        <v>11</v>
      </c>
      <c r="AI26" s="325" t="s">
        <v>13</v>
      </c>
      <c r="AJ26" s="175" t="str">
        <f>IF($AE$6="",$AM$4,$AM$7)</f>
        <v/>
      </c>
      <c r="AL26" s="102"/>
      <c r="AM26" s="124"/>
      <c r="AN26" s="124"/>
      <c r="AO26" s="102"/>
      <c r="AP26" s="102"/>
      <c r="AQ26" s="136">
        <f>IFERROR(VLOOKUP(AQ165,DAY!$A$2:$E$744,7,0),0)</f>
        <v>0</v>
      </c>
      <c r="AR26" s="102"/>
      <c r="AS26" s="102"/>
      <c r="AT26" s="102"/>
      <c r="AU26" s="102"/>
      <c r="AV26" s="102"/>
      <c r="AW26" s="102"/>
      <c r="AX26" s="102"/>
      <c r="AY26" s="102"/>
      <c r="AZ26" s="102"/>
    </row>
    <row r="27" spans="1:52" ht="27.75" customHeight="1" x14ac:dyDescent="0.4">
      <c r="A27" s="318"/>
      <c r="B27" s="123" t="s">
        <v>1</v>
      </c>
      <c r="C27" s="32">
        <f>IFERROR(VLOOKUP(C165,DAY!$A$2:$E$3000,3,0),0)</f>
        <v>29</v>
      </c>
      <c r="D27" s="32">
        <f>IFERROR(VLOOKUP(D165,DAY!$A$2:$E$3000,3,0),0)</f>
        <v>30</v>
      </c>
      <c r="E27" s="32">
        <f>IFERROR(VLOOKUP(E165,DAY!$A$2:$E$3000,3,0),0)</f>
        <v>1</v>
      </c>
      <c r="F27" s="32">
        <f>IFERROR(VLOOKUP(F165,DAY!$A$2:$E$3000,3,0),0)</f>
        <v>2</v>
      </c>
      <c r="G27" s="32">
        <f>IFERROR(VLOOKUP(G165,DAY!$A$2:$E$3000,3,0),0)</f>
        <v>3</v>
      </c>
      <c r="H27" s="32">
        <f>IFERROR(VLOOKUP(H165,DAY!$A$2:$E$3000,3,0),0)</f>
        <v>4</v>
      </c>
      <c r="I27" s="32">
        <f>IFERROR(VLOOKUP(I165,DAY!$A$2:$E$3000,3,0),0)</f>
        <v>5</v>
      </c>
      <c r="J27" s="32">
        <f>IFERROR(VLOOKUP(J165,DAY!$A$2:$E$3000,3,0),0)</f>
        <v>6</v>
      </c>
      <c r="K27" s="32">
        <f>IFERROR(VLOOKUP(K165,DAY!$A$2:$E$3000,3,0),0)</f>
        <v>7</v>
      </c>
      <c r="L27" s="32">
        <f>IFERROR(VLOOKUP(L165,DAY!$A$2:$E$3000,3,0),0)</f>
        <v>8</v>
      </c>
      <c r="M27" s="32">
        <f>IFERROR(VLOOKUP(M165,DAY!$A$2:$E$3000,3,0),0)</f>
        <v>9</v>
      </c>
      <c r="N27" s="32">
        <f>IFERROR(VLOOKUP(N165,DAY!$A$2:$E$3000,3,0),0)</f>
        <v>10</v>
      </c>
      <c r="O27" s="32">
        <f>IFERROR(VLOOKUP(O165,DAY!$A$2:$E$3000,3,0),0)</f>
        <v>11</v>
      </c>
      <c r="P27" s="32">
        <f>IFERROR(VLOOKUP(P165,DAY!$A$2:$E$3000,3,0),0)</f>
        <v>12</v>
      </c>
      <c r="Q27" s="32">
        <f>IFERROR(VLOOKUP(Q165,DAY!$A$2:$E$3000,3,0),0)</f>
        <v>13</v>
      </c>
      <c r="R27" s="32">
        <f>IFERROR(VLOOKUP(R165,DAY!$A$2:$E$3000,3,0),0)</f>
        <v>14</v>
      </c>
      <c r="S27" s="32">
        <f>IFERROR(VLOOKUP(S165,DAY!$A$2:$E$3000,3,0),0)</f>
        <v>15</v>
      </c>
      <c r="T27" s="32">
        <f>IFERROR(VLOOKUP(T165,DAY!$A$2:$E$3000,3,0),0)</f>
        <v>16</v>
      </c>
      <c r="U27" s="32">
        <f>IFERROR(VLOOKUP(U165,DAY!$A$2:$E$3000,3,0),0)</f>
        <v>17</v>
      </c>
      <c r="V27" s="32">
        <f>IFERROR(VLOOKUP(V165,DAY!$A$2:$E$3000,3,0),0)</f>
        <v>18</v>
      </c>
      <c r="W27" s="32">
        <f>IFERROR(VLOOKUP(W165,DAY!$A$2:$E$3000,3,0),0)</f>
        <v>19</v>
      </c>
      <c r="X27" s="32">
        <f>IFERROR(VLOOKUP(X165,DAY!$A$2:$E$3000,3,0),0)</f>
        <v>20</v>
      </c>
      <c r="Y27" s="32">
        <f>IFERROR(VLOOKUP(Y165,DAY!$A$2:$E$3000,3,0),0)</f>
        <v>21</v>
      </c>
      <c r="Z27" s="32">
        <f>IFERROR(VLOOKUP(Z165,DAY!$A$2:$E$3000,3,0),0)</f>
        <v>22</v>
      </c>
      <c r="AA27" s="32">
        <f>IFERROR(VLOOKUP(AA165,DAY!$A$2:$E$3000,3,0),0)</f>
        <v>23</v>
      </c>
      <c r="AB27" s="32">
        <f>IFERROR(VLOOKUP(AB165,DAY!$A$2:$E$3000,3,0),0)</f>
        <v>24</v>
      </c>
      <c r="AC27" s="32">
        <f>IFERROR(VLOOKUP(AC165,DAY!$A$2:$E$3000,3,0),0)</f>
        <v>25</v>
      </c>
      <c r="AD27" s="33">
        <f>IFERROR(VLOOKUP(AD165,DAY!$A$2:$E$3000,3,0),0)</f>
        <v>26</v>
      </c>
      <c r="AE27" s="321"/>
      <c r="AF27" s="323"/>
      <c r="AG27" s="216" t="s">
        <v>122</v>
      </c>
      <c r="AH27" s="321"/>
      <c r="AI27" s="326"/>
      <c r="AJ27" s="216" t="s">
        <v>122</v>
      </c>
      <c r="AM27" s="124"/>
      <c r="AN27" s="124"/>
      <c r="AQ27" s="125">
        <f>IFERROR(VLOOKUP(AQ166,DAY!$A$2:$E$744,2,0),0)</f>
        <v>0</v>
      </c>
    </row>
    <row r="28" spans="1:52" ht="27.75" customHeight="1" x14ac:dyDescent="0.4">
      <c r="A28" s="318"/>
      <c r="B28" s="126" t="s">
        <v>2</v>
      </c>
      <c r="C28" s="35" t="str">
        <f>IFERROR(VLOOKUP(C165,DAY!$A$2:$E$3000,4,0),0)</f>
        <v>火</v>
      </c>
      <c r="D28" s="35" t="str">
        <f>IFERROR(VLOOKUP(D165,DAY!$A$2:$E$3000,4,0),0)</f>
        <v>水</v>
      </c>
      <c r="E28" s="35" t="str">
        <f>IFERROR(VLOOKUP(E165,DAY!$A$2:$E$3000,4,0),0)</f>
        <v>木</v>
      </c>
      <c r="F28" s="35" t="str">
        <f>IFERROR(VLOOKUP(F165,DAY!$A$2:$E$3000,4,0),0)</f>
        <v>金</v>
      </c>
      <c r="G28" s="35" t="str">
        <f>IFERROR(VLOOKUP(G165,DAY!$A$2:$E$3000,4,0),0)</f>
        <v>土</v>
      </c>
      <c r="H28" s="35" t="str">
        <f>IFERROR(VLOOKUP(H165,DAY!$A$2:$E$3000,4,0),0)</f>
        <v>日</v>
      </c>
      <c r="I28" s="35" t="str">
        <f>IFERROR(VLOOKUP(I165,DAY!$A$2:$E$3000,4,0),0)</f>
        <v>月</v>
      </c>
      <c r="J28" s="35" t="str">
        <f>IFERROR(VLOOKUP(J165,DAY!$A$2:$E$3000,4,0),0)</f>
        <v>火</v>
      </c>
      <c r="K28" s="35" t="str">
        <f>IFERROR(VLOOKUP(K165,DAY!$A$2:$E$3000,4,0),0)</f>
        <v>水</v>
      </c>
      <c r="L28" s="35" t="str">
        <f>IFERROR(VLOOKUP(L165,DAY!$A$2:$E$3000,4,0),0)</f>
        <v>木</v>
      </c>
      <c r="M28" s="35" t="str">
        <f>IFERROR(VLOOKUP(M165,DAY!$A$2:$E$3000,4,0),0)</f>
        <v>金</v>
      </c>
      <c r="N28" s="35" t="str">
        <f>IFERROR(VLOOKUP(N165,DAY!$A$2:$E$3000,4,0),0)</f>
        <v>土</v>
      </c>
      <c r="O28" s="35" t="str">
        <f>IFERROR(VLOOKUP(O165,DAY!$A$2:$E$3000,4,0),0)</f>
        <v>日</v>
      </c>
      <c r="P28" s="35" t="str">
        <f>IFERROR(VLOOKUP(P165,DAY!$A$2:$E$3000,4,0),0)</f>
        <v>月</v>
      </c>
      <c r="Q28" s="35" t="str">
        <f>IFERROR(VLOOKUP(Q165,DAY!$A$2:$E$3000,4,0),0)</f>
        <v>火</v>
      </c>
      <c r="R28" s="35" t="str">
        <f>IFERROR(VLOOKUP(R165,DAY!$A$2:$E$3000,4,0),0)</f>
        <v>水</v>
      </c>
      <c r="S28" s="35" t="str">
        <f>IFERROR(VLOOKUP(S165,DAY!$A$2:$E$3000,4,0),0)</f>
        <v>木</v>
      </c>
      <c r="T28" s="35" t="str">
        <f>IFERROR(VLOOKUP(T165,DAY!$A$2:$E$3000,4,0),0)</f>
        <v>金</v>
      </c>
      <c r="U28" s="35" t="str">
        <f>IFERROR(VLOOKUP(U165,DAY!$A$2:$E$3000,4,0),0)</f>
        <v>土</v>
      </c>
      <c r="V28" s="35" t="str">
        <f>IFERROR(VLOOKUP(V165,DAY!$A$2:$E$3000,4,0),0)</f>
        <v>日</v>
      </c>
      <c r="W28" s="35" t="str">
        <f>IFERROR(VLOOKUP(W165,DAY!$A$2:$E$3000,4,0),0)</f>
        <v>月</v>
      </c>
      <c r="X28" s="35" t="str">
        <f>IFERROR(VLOOKUP(X165,DAY!$A$2:$E$3000,4,0),0)</f>
        <v>火</v>
      </c>
      <c r="Y28" s="35" t="str">
        <f>IFERROR(VLOOKUP(Y165,DAY!$A$2:$E$3000,4,0),0)</f>
        <v>水</v>
      </c>
      <c r="Z28" s="35" t="str">
        <f>IFERROR(VLOOKUP(Z165,DAY!$A$2:$E$3000,4,0),0)</f>
        <v>木</v>
      </c>
      <c r="AA28" s="35" t="str">
        <f>IFERROR(VLOOKUP(AA165,DAY!$A$2:$E$3000,4,0),0)</f>
        <v>金</v>
      </c>
      <c r="AB28" s="35" t="str">
        <f>IFERROR(VLOOKUP(AB165,DAY!$A$2:$E$3000,4,0),0)</f>
        <v>土</v>
      </c>
      <c r="AC28" s="35" t="str">
        <f>IFERROR(VLOOKUP(AC165,DAY!$A$2:$E$3000,4,0),0)</f>
        <v>日</v>
      </c>
      <c r="AD28" s="35" t="str">
        <f>IFERROR(VLOOKUP(AD165,DAY!$A$2:$E$3000,4,0),0)</f>
        <v>月</v>
      </c>
      <c r="AE28" s="321"/>
      <c r="AF28" s="323"/>
      <c r="AG28" s="216"/>
      <c r="AH28" s="321"/>
      <c r="AI28" s="326"/>
      <c r="AJ28" s="216"/>
      <c r="AM28" s="124"/>
      <c r="AN28" s="124"/>
      <c r="AQ28" s="128">
        <f>IFERROR(VLOOKUP(AQ166,DAY!$A$2:$E$744,3,0),0)</f>
        <v>0</v>
      </c>
    </row>
    <row r="29" spans="1:52" ht="88.5" customHeight="1" x14ac:dyDescent="0.4">
      <c r="A29" s="318"/>
      <c r="B29" s="129" t="s">
        <v>3</v>
      </c>
      <c r="C29" s="36" t="str">
        <f>IFERROR(VLOOKUP(C165,DAY!$A$2:$E$3000,5,0),0)</f>
        <v>昭和の日</v>
      </c>
      <c r="D29" s="36" t="str">
        <f>IFERROR(VLOOKUP(D165,DAY!$A$2:$E$3000,5,0),0)</f>
        <v/>
      </c>
      <c r="E29" s="36" t="str">
        <f>IFERROR(VLOOKUP(E165,DAY!$A$2:$E$3000,5,0),0)</f>
        <v/>
      </c>
      <c r="F29" s="36" t="str">
        <f>IFERROR(VLOOKUP(F165,DAY!$A$2:$E$3000,5,0),0)</f>
        <v/>
      </c>
      <c r="G29" s="36" t="str">
        <f>IFERROR(VLOOKUP(G165,DAY!$A$2:$E$3000,5,0),0)</f>
        <v>憲法記念日</v>
      </c>
      <c r="H29" s="36" t="str">
        <f>IFERROR(VLOOKUP(H165,DAY!$A$2:$E$3000,5,0),0)</f>
        <v>みどりの日</v>
      </c>
      <c r="I29" s="36" t="str">
        <f>IFERROR(VLOOKUP(I165,DAY!$A$2:$E$3000,5,0),0)</f>
        <v>こどもの日</v>
      </c>
      <c r="J29" s="36" t="str">
        <f>IFERROR(VLOOKUP(J165,DAY!$A$2:$E$3000,5,0),0)</f>
        <v>振替休日</v>
      </c>
      <c r="K29" s="36" t="str">
        <f>IFERROR(VLOOKUP(K165,DAY!$A$2:$E$3000,5,0),0)</f>
        <v/>
      </c>
      <c r="L29" s="36" t="str">
        <f>IFERROR(VLOOKUP(L165,DAY!$A$2:$E$3000,5,0),0)</f>
        <v/>
      </c>
      <c r="M29" s="36" t="str">
        <f>IFERROR(VLOOKUP(M165,DAY!$A$2:$E$3000,5,0),0)</f>
        <v/>
      </c>
      <c r="N29" s="36" t="str">
        <f>IFERROR(VLOOKUP(N165,DAY!$A$2:$E$3000,5,0),0)</f>
        <v/>
      </c>
      <c r="O29" s="36" t="str">
        <f>IFERROR(VLOOKUP(O165,DAY!$A$2:$E$3000,5,0),0)</f>
        <v/>
      </c>
      <c r="P29" s="36" t="str">
        <f>IFERROR(VLOOKUP(P165,DAY!$A$2:$E$3000,5,0),0)</f>
        <v/>
      </c>
      <c r="Q29" s="36" t="str">
        <f>IFERROR(VLOOKUP(Q165,DAY!$A$2:$E$3000,5,0),0)</f>
        <v/>
      </c>
      <c r="R29" s="36" t="str">
        <f>IFERROR(VLOOKUP(R165,DAY!$A$2:$E$3000,5,0),0)</f>
        <v/>
      </c>
      <c r="S29" s="36" t="str">
        <f>IFERROR(VLOOKUP(S165,DAY!$A$2:$E$3000,5,0),0)</f>
        <v/>
      </c>
      <c r="T29" s="36" t="str">
        <f>IFERROR(VLOOKUP(T165,DAY!$A$2:$E$3000,5,0),0)</f>
        <v/>
      </c>
      <c r="U29" s="36" t="str">
        <f>IFERROR(VLOOKUP(U165,DAY!$A$2:$E$3000,5,0),0)</f>
        <v/>
      </c>
      <c r="V29" s="36" t="str">
        <f>IFERROR(VLOOKUP(V165,DAY!$A$2:$E$3000,5,0),0)</f>
        <v/>
      </c>
      <c r="W29" s="36" t="str">
        <f>IFERROR(VLOOKUP(W165,DAY!$A$2:$E$3000,5,0),0)</f>
        <v/>
      </c>
      <c r="X29" s="36" t="str">
        <f>IFERROR(VLOOKUP(X165,DAY!$A$2:$E$3000,5,0),0)</f>
        <v/>
      </c>
      <c r="Y29" s="36" t="str">
        <f>IFERROR(VLOOKUP(Y165,DAY!$A$2:$E$3000,5,0),0)</f>
        <v/>
      </c>
      <c r="Z29" s="36" t="str">
        <f>IFERROR(VLOOKUP(Z165,DAY!$A$2:$E$3000,5,0),0)</f>
        <v/>
      </c>
      <c r="AA29" s="36" t="str">
        <f>IFERROR(VLOOKUP(AA165,DAY!$A$2:$E$3000,5,0),0)</f>
        <v/>
      </c>
      <c r="AB29" s="36" t="str">
        <f>IFERROR(VLOOKUP(AB165,DAY!$A$2:$E$3000,5,0),0)</f>
        <v/>
      </c>
      <c r="AC29" s="36" t="str">
        <f>IFERROR(VLOOKUP(AC165,DAY!$A$2:$E$3000,5,0),0)</f>
        <v/>
      </c>
      <c r="AD29" s="36" t="str">
        <f>IFERROR(VLOOKUP(AD165,DAY!$A$2:$E$3000,5,0),0)</f>
        <v/>
      </c>
      <c r="AE29" s="321"/>
      <c r="AF29" s="323"/>
      <c r="AG29" s="217"/>
      <c r="AH29" s="321"/>
      <c r="AI29" s="326"/>
      <c r="AJ29" s="217"/>
      <c r="AM29" s="137"/>
      <c r="AN29" s="137"/>
      <c r="AQ29" s="128">
        <f>IFERROR(VLOOKUP(AQ166,DAY!$A$2:$E$744,4,0),0)</f>
        <v>0</v>
      </c>
    </row>
    <row r="30" spans="1:52" ht="27.75" customHeight="1" x14ac:dyDescent="0.4">
      <c r="A30" s="318"/>
      <c r="B30" s="130" t="s">
        <v>4</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172">
        <f>IF(COUNT(C30:AD30)=0,+(COUNTIF(C30:AD30,"作業"))+(COUNTIF(C30:AD30,"休日")),"")</f>
        <v>0</v>
      </c>
      <c r="AF30" s="174">
        <f>IF(+COUNT(C30:AD30)=0,(COUNTIF(C30:AD30,"休日")),"")</f>
        <v>0</v>
      </c>
      <c r="AG30" s="315"/>
      <c r="AH30" s="172">
        <f>IF(COUNT(C31:AD31)=0,+(COUNTIF(C31:AD31,"作業"))+(COUNTIF(C31:AD31,"休日")),"")</f>
        <v>0</v>
      </c>
      <c r="AI30" s="174">
        <f>IF(COUNT(C31:AD31)=0,(COUNTIF(C31:AD31,"休日")),"")</f>
        <v>0</v>
      </c>
      <c r="AJ30" s="311"/>
      <c r="AL30" s="131"/>
      <c r="AM30" s="124" t="str">
        <f>IF(ISTEXT(C30),"集計期間","集計期間外")</f>
        <v>集計期間外</v>
      </c>
      <c r="AN30" s="124"/>
      <c r="AO30" s="131"/>
      <c r="AP30" s="131"/>
      <c r="AQ30" s="129">
        <f>IFERROR(VLOOKUP(AQ166,DAY!$A$2:$E$744,5,0),0)</f>
        <v>0</v>
      </c>
      <c r="AR30" s="131"/>
      <c r="AS30" s="131"/>
      <c r="AT30" s="131"/>
      <c r="AU30" s="131"/>
      <c r="AV30" s="131"/>
      <c r="AW30" s="131"/>
      <c r="AX30" s="131"/>
      <c r="AY30" s="131"/>
      <c r="AZ30" s="131"/>
    </row>
    <row r="31" spans="1:52" ht="27.75" customHeight="1" thickBot="1" x14ac:dyDescent="0.45">
      <c r="A31" s="319"/>
      <c r="B31" s="132" t="s">
        <v>5</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313">
        <f>IFERROR(AM31,0)</f>
        <v>0</v>
      </c>
      <c r="AF31" s="314"/>
      <c r="AG31" s="316"/>
      <c r="AH31" s="313">
        <f>IFERROR(AN31,0)</f>
        <v>0</v>
      </c>
      <c r="AI31" s="314"/>
      <c r="AJ31" s="312"/>
      <c r="AM31" s="133" t="e">
        <f>ROUND(AF30/AE30,3)</f>
        <v>#DIV/0!</v>
      </c>
      <c r="AN31" s="134" t="e">
        <f>ROUND(AI30/AH30,3)</f>
        <v>#DIV/0!</v>
      </c>
      <c r="AQ31" s="135">
        <f>IFERROR(VLOOKUP(AQ166,DAY!$A$2:$E$744,6,0),0)</f>
        <v>0</v>
      </c>
    </row>
    <row r="32" spans="1:52" s="131" customFormat="1" ht="27.75" customHeight="1" thickBot="1" x14ac:dyDescent="0.45">
      <c r="A32" s="317" t="s">
        <v>64</v>
      </c>
      <c r="B32" s="138" t="s">
        <v>0</v>
      </c>
      <c r="C32" s="44">
        <f>IFERROR(VLOOKUP(C166,DAY!$A$2:$E$3000,2,0),0)</f>
        <v>5</v>
      </c>
      <c r="D32" s="44">
        <f>IFERROR(VLOOKUP(D166,DAY!$A$2:$E$3000,2,0),0)</f>
        <v>5</v>
      </c>
      <c r="E32" s="44">
        <f>IFERROR(VLOOKUP(E166,DAY!$A$2:$E$3000,2,0),0)</f>
        <v>5</v>
      </c>
      <c r="F32" s="44">
        <f>IFERROR(VLOOKUP(F166,DAY!$A$2:$E$3000,2,0),0)</f>
        <v>5</v>
      </c>
      <c r="G32" s="44">
        <f>IFERROR(VLOOKUP(G166,DAY!$A$2:$E$3000,2,0),0)</f>
        <v>5</v>
      </c>
      <c r="H32" s="44">
        <f>IFERROR(VLOOKUP(H166,DAY!$A$2:$E$3000,2,0),0)</f>
        <v>6</v>
      </c>
      <c r="I32" s="44">
        <f>IFERROR(VLOOKUP(I166,DAY!$A$2:$E$3000,2,0),0)</f>
        <v>6</v>
      </c>
      <c r="J32" s="44">
        <f>IFERROR(VLOOKUP(J166,DAY!$A$2:$E$3000,2,0),0)</f>
        <v>6</v>
      </c>
      <c r="K32" s="44">
        <f>IFERROR(VLOOKUP(K166,DAY!$A$2:$E$3000,2,0),0)</f>
        <v>6</v>
      </c>
      <c r="L32" s="44">
        <f>IFERROR(VLOOKUP(L166,DAY!$A$2:$E$3000,2,0),0)</f>
        <v>6</v>
      </c>
      <c r="M32" s="44">
        <f>IFERROR(VLOOKUP(M166,DAY!$A$2:$E$3000,2,0),0)</f>
        <v>6</v>
      </c>
      <c r="N32" s="44">
        <f>IFERROR(VLOOKUP(N166,DAY!$A$2:$E$3000,2,0),0)</f>
        <v>6</v>
      </c>
      <c r="O32" s="44">
        <f>IFERROR(VLOOKUP(O166,DAY!$A$2:$E$3000,2,0),0)</f>
        <v>6</v>
      </c>
      <c r="P32" s="44">
        <f>IFERROR(VLOOKUP(P166,DAY!$A$2:$E$3000,2,0),0)</f>
        <v>6</v>
      </c>
      <c r="Q32" s="44">
        <f>IFERROR(VLOOKUP(Q166,DAY!$A$2:$E$3000,2,0),0)</f>
        <v>6</v>
      </c>
      <c r="R32" s="44">
        <f>IFERROR(VLOOKUP(R166,DAY!$A$2:$E$3000,2,0),0)</f>
        <v>6</v>
      </c>
      <c r="S32" s="44">
        <f>IFERROR(VLOOKUP(S166,DAY!$A$2:$E$3000,2,0),0)</f>
        <v>6</v>
      </c>
      <c r="T32" s="44">
        <f>IFERROR(VLOOKUP(T166,DAY!$A$2:$E$3000,2,0),0)</f>
        <v>6</v>
      </c>
      <c r="U32" s="44">
        <f>IFERROR(VLOOKUP(U166,DAY!$A$2:$E$3000,2,0),0)</f>
        <v>6</v>
      </c>
      <c r="V32" s="44">
        <f>IFERROR(VLOOKUP(V166,DAY!$A$2:$E$3000,2,0),0)</f>
        <v>6</v>
      </c>
      <c r="W32" s="44">
        <f>IFERROR(VLOOKUP(W166,DAY!$A$2:$E$3000,2,0),0)</f>
        <v>6</v>
      </c>
      <c r="X32" s="44">
        <f>IFERROR(VLOOKUP(X166,DAY!$A$2:$E$3000,2,0),0)</f>
        <v>6</v>
      </c>
      <c r="Y32" s="44">
        <f>IFERROR(VLOOKUP(Y166,DAY!$A$2:$E$3000,2,0),0)</f>
        <v>6</v>
      </c>
      <c r="Z32" s="44">
        <f>IFERROR(VLOOKUP(Z166,DAY!$A$2:$E$3000,2,0),0)</f>
        <v>6</v>
      </c>
      <c r="AA32" s="44">
        <f>IFERROR(VLOOKUP(AA166,DAY!$A$2:$E$3000,2,0),0)</f>
        <v>6</v>
      </c>
      <c r="AB32" s="44">
        <f>IFERROR(VLOOKUP(AB166,DAY!$A$2:$E$3000,2,0),0)</f>
        <v>6</v>
      </c>
      <c r="AC32" s="44">
        <f>IFERROR(VLOOKUP(AC166,DAY!$A$2:$E$3000,2,0),0)</f>
        <v>6</v>
      </c>
      <c r="AD32" s="44">
        <f>IFERROR(VLOOKUP(AD166,DAY!$A$2:$E$3000,2,0),0)</f>
        <v>6</v>
      </c>
      <c r="AE32" s="320" t="s">
        <v>11</v>
      </c>
      <c r="AF32" s="322" t="s">
        <v>12</v>
      </c>
      <c r="AG32" s="175" t="str">
        <f>IF($AE$6="",$AM$4,$AM$7)</f>
        <v/>
      </c>
      <c r="AH32" s="324" t="s">
        <v>11</v>
      </c>
      <c r="AI32" s="325" t="s">
        <v>13</v>
      </c>
      <c r="AJ32" s="175" t="str">
        <f>IF($AE$6="",$AM$4,$AM$7)</f>
        <v/>
      </c>
      <c r="AL32" s="102"/>
      <c r="AM32" s="124"/>
      <c r="AN32" s="124"/>
      <c r="AO32" s="102"/>
      <c r="AP32" s="102"/>
      <c r="AQ32" s="136">
        <f>IFERROR(VLOOKUP(AQ166,DAY!$A$2:$E$744,6,0),0)</f>
        <v>0</v>
      </c>
      <c r="AR32" s="102"/>
      <c r="AS32" s="102"/>
      <c r="AT32" s="102"/>
      <c r="AU32" s="102"/>
      <c r="AV32" s="102"/>
      <c r="AW32" s="102"/>
      <c r="AX32" s="102"/>
      <c r="AY32" s="102"/>
      <c r="AZ32" s="102"/>
    </row>
    <row r="33" spans="1:52" ht="27.75" customHeight="1" x14ac:dyDescent="0.4">
      <c r="A33" s="318"/>
      <c r="B33" s="123" t="s">
        <v>1</v>
      </c>
      <c r="C33" s="32">
        <f>IFERROR(VLOOKUP(C166,DAY!$A$2:$E$3000,3,0),0)</f>
        <v>27</v>
      </c>
      <c r="D33" s="32">
        <f>IFERROR(VLOOKUP(D166,DAY!$A$2:$E$3000,3,0),0)</f>
        <v>28</v>
      </c>
      <c r="E33" s="32">
        <f>IFERROR(VLOOKUP(E166,DAY!$A$2:$E$3000,3,0),0)</f>
        <v>29</v>
      </c>
      <c r="F33" s="32">
        <f>IFERROR(VLOOKUP(F166,DAY!$A$2:$E$3000,3,0),0)</f>
        <v>30</v>
      </c>
      <c r="G33" s="32">
        <f>IFERROR(VLOOKUP(G166,DAY!$A$2:$E$3000,3,0),0)</f>
        <v>31</v>
      </c>
      <c r="H33" s="32">
        <f>IFERROR(VLOOKUP(H166,DAY!$A$2:$E$3000,3,0),0)</f>
        <v>1</v>
      </c>
      <c r="I33" s="32">
        <f>IFERROR(VLOOKUP(I166,DAY!$A$2:$E$3000,3,0),0)</f>
        <v>2</v>
      </c>
      <c r="J33" s="32">
        <f>IFERROR(VLOOKUP(J166,DAY!$A$2:$E$3000,3,0),0)</f>
        <v>3</v>
      </c>
      <c r="K33" s="32">
        <f>IFERROR(VLOOKUP(K166,DAY!$A$2:$E$3000,3,0),0)</f>
        <v>4</v>
      </c>
      <c r="L33" s="32">
        <f>IFERROR(VLOOKUP(L166,DAY!$A$2:$E$3000,3,0),0)</f>
        <v>5</v>
      </c>
      <c r="M33" s="32">
        <f>IFERROR(VLOOKUP(M166,DAY!$A$2:$E$3000,3,0),0)</f>
        <v>6</v>
      </c>
      <c r="N33" s="32">
        <f>IFERROR(VLOOKUP(N166,DAY!$A$2:$E$3000,3,0),0)</f>
        <v>7</v>
      </c>
      <c r="O33" s="32">
        <f>IFERROR(VLOOKUP(O166,DAY!$A$2:$E$3000,3,0),0)</f>
        <v>8</v>
      </c>
      <c r="P33" s="32">
        <f>IFERROR(VLOOKUP(P166,DAY!$A$2:$E$3000,3,0),0)</f>
        <v>9</v>
      </c>
      <c r="Q33" s="32">
        <f>IFERROR(VLOOKUP(Q166,DAY!$A$2:$E$3000,3,0),0)</f>
        <v>10</v>
      </c>
      <c r="R33" s="32">
        <f>IFERROR(VLOOKUP(R166,DAY!$A$2:$E$3000,3,0),0)</f>
        <v>11</v>
      </c>
      <c r="S33" s="32">
        <f>IFERROR(VLOOKUP(S166,DAY!$A$2:$E$3000,3,0),0)</f>
        <v>12</v>
      </c>
      <c r="T33" s="32">
        <f>IFERROR(VLOOKUP(T166,DAY!$A$2:$E$3000,3,0),0)</f>
        <v>13</v>
      </c>
      <c r="U33" s="32">
        <f>IFERROR(VLOOKUP(U166,DAY!$A$2:$E$3000,3,0),0)</f>
        <v>14</v>
      </c>
      <c r="V33" s="32">
        <f>IFERROR(VLOOKUP(V166,DAY!$A$2:$E$3000,3,0),0)</f>
        <v>15</v>
      </c>
      <c r="W33" s="32">
        <f>IFERROR(VLOOKUP(W166,DAY!$A$2:$E$3000,3,0),0)</f>
        <v>16</v>
      </c>
      <c r="X33" s="32">
        <f>IFERROR(VLOOKUP(X166,DAY!$A$2:$E$3000,3,0),0)</f>
        <v>17</v>
      </c>
      <c r="Y33" s="32">
        <f>IFERROR(VLOOKUP(Y166,DAY!$A$2:$E$3000,3,0),0)</f>
        <v>18</v>
      </c>
      <c r="Z33" s="32">
        <f>IFERROR(VLOOKUP(Z166,DAY!$A$2:$E$3000,3,0),0)</f>
        <v>19</v>
      </c>
      <c r="AA33" s="32">
        <f>IFERROR(VLOOKUP(AA166,DAY!$A$2:$E$3000,3,0),0)</f>
        <v>20</v>
      </c>
      <c r="AB33" s="32">
        <f>IFERROR(VLOOKUP(AB166,DAY!$A$2:$E$3000,3,0),0)</f>
        <v>21</v>
      </c>
      <c r="AC33" s="32">
        <f>IFERROR(VLOOKUP(AC166,DAY!$A$2:$E$3000,3,0),0)</f>
        <v>22</v>
      </c>
      <c r="AD33" s="33">
        <f>IFERROR(VLOOKUP(AD166,DAY!$A$2:$E$3000,3,0),0)</f>
        <v>23</v>
      </c>
      <c r="AE33" s="321"/>
      <c r="AF33" s="323"/>
      <c r="AG33" s="216" t="s">
        <v>122</v>
      </c>
      <c r="AH33" s="321"/>
      <c r="AI33" s="326"/>
      <c r="AJ33" s="216" t="s">
        <v>122</v>
      </c>
      <c r="AM33" s="124"/>
      <c r="AN33" s="124"/>
      <c r="AQ33" s="126">
        <f>IFERROR(VLOOKUP(AQ167,DAY!$A$2:$E$744,2,0),0)</f>
        <v>0</v>
      </c>
    </row>
    <row r="34" spans="1:52" ht="27.75" customHeight="1" x14ac:dyDescent="0.4">
      <c r="A34" s="318"/>
      <c r="B34" s="126" t="s">
        <v>2</v>
      </c>
      <c r="C34" s="35" t="str">
        <f>IFERROR(VLOOKUP(C166,DAY!$A$2:$E$3000,4,0),0)</f>
        <v>火</v>
      </c>
      <c r="D34" s="35" t="str">
        <f>IFERROR(VLOOKUP(D166,DAY!$A$2:$E$3000,4,0),0)</f>
        <v>水</v>
      </c>
      <c r="E34" s="35" t="str">
        <f>IFERROR(VLOOKUP(E166,DAY!$A$2:$E$3000,4,0),0)</f>
        <v>木</v>
      </c>
      <c r="F34" s="35" t="str">
        <f>IFERROR(VLOOKUP(F166,DAY!$A$2:$E$3000,4,0),0)</f>
        <v>金</v>
      </c>
      <c r="G34" s="35" t="str">
        <f>IFERROR(VLOOKUP(G166,DAY!$A$2:$E$3000,4,0),0)</f>
        <v>土</v>
      </c>
      <c r="H34" s="35" t="str">
        <f>IFERROR(VLOOKUP(H166,DAY!$A$2:$E$3000,4,0),0)</f>
        <v>日</v>
      </c>
      <c r="I34" s="35" t="str">
        <f>IFERROR(VLOOKUP(I166,DAY!$A$2:$E$3000,4,0),0)</f>
        <v>月</v>
      </c>
      <c r="J34" s="35" t="str">
        <f>IFERROR(VLOOKUP(J166,DAY!$A$2:$E$3000,4,0),0)</f>
        <v>火</v>
      </c>
      <c r="K34" s="35" t="str">
        <f>IFERROR(VLOOKUP(K166,DAY!$A$2:$E$3000,4,0),0)</f>
        <v>水</v>
      </c>
      <c r="L34" s="35" t="str">
        <f>IFERROR(VLOOKUP(L166,DAY!$A$2:$E$3000,4,0),0)</f>
        <v>木</v>
      </c>
      <c r="M34" s="35" t="str">
        <f>IFERROR(VLOOKUP(M166,DAY!$A$2:$E$3000,4,0),0)</f>
        <v>金</v>
      </c>
      <c r="N34" s="35" t="str">
        <f>IFERROR(VLOOKUP(N166,DAY!$A$2:$E$3000,4,0),0)</f>
        <v>土</v>
      </c>
      <c r="O34" s="35" t="str">
        <f>IFERROR(VLOOKUP(O166,DAY!$A$2:$E$3000,4,0),0)</f>
        <v>日</v>
      </c>
      <c r="P34" s="35" t="str">
        <f>IFERROR(VLOOKUP(P166,DAY!$A$2:$E$3000,4,0),0)</f>
        <v>月</v>
      </c>
      <c r="Q34" s="35" t="str">
        <f>IFERROR(VLOOKUP(Q166,DAY!$A$2:$E$3000,4,0),0)</f>
        <v>火</v>
      </c>
      <c r="R34" s="35" t="str">
        <f>IFERROR(VLOOKUP(R166,DAY!$A$2:$E$3000,4,0),0)</f>
        <v>水</v>
      </c>
      <c r="S34" s="35" t="str">
        <f>IFERROR(VLOOKUP(S166,DAY!$A$2:$E$3000,4,0),0)</f>
        <v>木</v>
      </c>
      <c r="T34" s="35" t="str">
        <f>IFERROR(VLOOKUP(T166,DAY!$A$2:$E$3000,4,0),0)</f>
        <v>金</v>
      </c>
      <c r="U34" s="35" t="str">
        <f>IFERROR(VLOOKUP(U166,DAY!$A$2:$E$3000,4,0),0)</f>
        <v>土</v>
      </c>
      <c r="V34" s="35" t="str">
        <f>IFERROR(VLOOKUP(V166,DAY!$A$2:$E$3000,4,0),0)</f>
        <v>日</v>
      </c>
      <c r="W34" s="35" t="str">
        <f>IFERROR(VLOOKUP(W166,DAY!$A$2:$E$3000,4,0),0)</f>
        <v>月</v>
      </c>
      <c r="X34" s="35" t="str">
        <f>IFERROR(VLOOKUP(X166,DAY!$A$2:$E$3000,4,0),0)</f>
        <v>火</v>
      </c>
      <c r="Y34" s="35" t="str">
        <f>IFERROR(VLOOKUP(Y166,DAY!$A$2:$E$3000,4,0),0)</f>
        <v>水</v>
      </c>
      <c r="Z34" s="35" t="str">
        <f>IFERROR(VLOOKUP(Z166,DAY!$A$2:$E$3000,4,0),0)</f>
        <v>木</v>
      </c>
      <c r="AA34" s="35" t="str">
        <f>IFERROR(VLOOKUP(AA166,DAY!$A$2:$E$3000,4,0),0)</f>
        <v>金</v>
      </c>
      <c r="AB34" s="35" t="str">
        <f>IFERROR(VLOOKUP(AB166,DAY!$A$2:$E$3000,4,0),0)</f>
        <v>土</v>
      </c>
      <c r="AC34" s="35" t="str">
        <f>IFERROR(VLOOKUP(AC166,DAY!$A$2:$E$3000,4,0),0)</f>
        <v>日</v>
      </c>
      <c r="AD34" s="35" t="str">
        <f>IFERROR(VLOOKUP(AD166,DAY!$A$2:$E$3000,4,0),0)</f>
        <v>月</v>
      </c>
      <c r="AE34" s="321"/>
      <c r="AF34" s="323"/>
      <c r="AG34" s="216"/>
      <c r="AH34" s="321"/>
      <c r="AI34" s="326"/>
      <c r="AJ34" s="216"/>
      <c r="AM34" s="124"/>
      <c r="AN34" s="124"/>
      <c r="AQ34" s="128">
        <f>IFERROR(VLOOKUP(AQ167,DAY!$A$2:$E$744,3,0),0)</f>
        <v>0</v>
      </c>
    </row>
    <row r="35" spans="1:52" ht="88.5" customHeight="1" x14ac:dyDescent="0.4">
      <c r="A35" s="318"/>
      <c r="B35" s="129" t="s">
        <v>3</v>
      </c>
      <c r="C35" s="36" t="str">
        <f>IFERROR(VLOOKUP(C166,DAY!$A$2:$E$3000,5,0),0)</f>
        <v/>
      </c>
      <c r="D35" s="36" t="str">
        <f>IFERROR(VLOOKUP(D166,DAY!$A$2:$E$3000,5,0),0)</f>
        <v/>
      </c>
      <c r="E35" s="36" t="str">
        <f>IFERROR(VLOOKUP(E166,DAY!$A$2:$E$3000,5,0),0)</f>
        <v/>
      </c>
      <c r="F35" s="36" t="str">
        <f>IFERROR(VLOOKUP(F166,DAY!$A$2:$E$3000,5,0),0)</f>
        <v/>
      </c>
      <c r="G35" s="36" t="str">
        <f>IFERROR(VLOOKUP(G166,DAY!$A$2:$E$3000,5,0),0)</f>
        <v/>
      </c>
      <c r="H35" s="36" t="str">
        <f>IFERROR(VLOOKUP(H166,DAY!$A$2:$E$3000,5,0),0)</f>
        <v/>
      </c>
      <c r="I35" s="36" t="str">
        <f>IFERROR(VLOOKUP(I166,DAY!$A$2:$E$3000,5,0),0)</f>
        <v/>
      </c>
      <c r="J35" s="36" t="str">
        <f>IFERROR(VLOOKUP(J166,DAY!$A$2:$E$3000,5,0),0)</f>
        <v/>
      </c>
      <c r="K35" s="36" t="str">
        <f>IFERROR(VLOOKUP(K166,DAY!$A$2:$E$3000,5,0),0)</f>
        <v/>
      </c>
      <c r="L35" s="36" t="str">
        <f>IFERROR(VLOOKUP(L166,DAY!$A$2:$E$3000,5,0),0)</f>
        <v/>
      </c>
      <c r="M35" s="36" t="str">
        <f>IFERROR(VLOOKUP(M166,DAY!$A$2:$E$3000,5,0),0)</f>
        <v/>
      </c>
      <c r="N35" s="36" t="str">
        <f>IFERROR(VLOOKUP(N166,DAY!$A$2:$E$3000,5,0),0)</f>
        <v/>
      </c>
      <c r="O35" s="36" t="str">
        <f>IFERROR(VLOOKUP(O166,DAY!$A$2:$E$3000,5,0),0)</f>
        <v/>
      </c>
      <c r="P35" s="36" t="str">
        <f>IFERROR(VLOOKUP(P166,DAY!$A$2:$E$3000,5,0),0)</f>
        <v/>
      </c>
      <c r="Q35" s="36" t="str">
        <f>IFERROR(VLOOKUP(Q166,DAY!$A$2:$E$3000,5,0),0)</f>
        <v/>
      </c>
      <c r="R35" s="36" t="str">
        <f>IFERROR(VLOOKUP(R166,DAY!$A$2:$E$3000,5,0),0)</f>
        <v/>
      </c>
      <c r="S35" s="36" t="str">
        <f>IFERROR(VLOOKUP(S166,DAY!$A$2:$E$3000,5,0),0)</f>
        <v/>
      </c>
      <c r="T35" s="36" t="str">
        <f>IFERROR(VLOOKUP(T166,DAY!$A$2:$E$3000,5,0),0)</f>
        <v/>
      </c>
      <c r="U35" s="36" t="str">
        <f>IFERROR(VLOOKUP(U166,DAY!$A$2:$E$3000,5,0),0)</f>
        <v/>
      </c>
      <c r="V35" s="36" t="str">
        <f>IFERROR(VLOOKUP(V166,DAY!$A$2:$E$3000,5,0),0)</f>
        <v/>
      </c>
      <c r="W35" s="36" t="str">
        <f>IFERROR(VLOOKUP(W166,DAY!$A$2:$E$3000,5,0),0)</f>
        <v/>
      </c>
      <c r="X35" s="36" t="str">
        <f>IFERROR(VLOOKUP(X166,DAY!$A$2:$E$3000,5,0),0)</f>
        <v/>
      </c>
      <c r="Y35" s="36" t="str">
        <f>IFERROR(VLOOKUP(Y166,DAY!$A$2:$E$3000,5,0),0)</f>
        <v/>
      </c>
      <c r="Z35" s="36" t="str">
        <f>IFERROR(VLOOKUP(Z166,DAY!$A$2:$E$3000,5,0),0)</f>
        <v/>
      </c>
      <c r="AA35" s="36" t="str">
        <f>IFERROR(VLOOKUP(AA166,DAY!$A$2:$E$3000,5,0),0)</f>
        <v/>
      </c>
      <c r="AB35" s="36" t="str">
        <f>IFERROR(VLOOKUP(AB166,DAY!$A$2:$E$3000,5,0),0)</f>
        <v/>
      </c>
      <c r="AC35" s="36" t="str">
        <f>IFERROR(VLOOKUP(AC166,DAY!$A$2:$E$3000,5,0),0)</f>
        <v/>
      </c>
      <c r="AD35" s="36" t="str">
        <f>IFERROR(VLOOKUP(AD166,DAY!$A$2:$E$3000,5,0),0)</f>
        <v/>
      </c>
      <c r="AE35" s="321"/>
      <c r="AF35" s="323"/>
      <c r="AG35" s="217"/>
      <c r="AH35" s="321"/>
      <c r="AI35" s="326"/>
      <c r="AJ35" s="217"/>
      <c r="AM35" s="137"/>
      <c r="AN35" s="137"/>
      <c r="AQ35" s="128">
        <f>IFERROR(VLOOKUP(AQ167,DAY!$A$2:$E$744,4,0),0)</f>
        <v>0</v>
      </c>
    </row>
    <row r="36" spans="1:52" ht="27.75" customHeight="1" x14ac:dyDescent="0.4">
      <c r="A36" s="318"/>
      <c r="B36" s="130" t="s">
        <v>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172">
        <f>IF(COUNT(C36:AD36)=0,+(COUNTIF(C36:AD36,"作業"))+(COUNTIF(C36:AD36,"休日")),"")</f>
        <v>0</v>
      </c>
      <c r="AF36" s="174">
        <f>IF(+COUNT(C36:AD36)=0,(COUNTIF(C36:AD36,"休日")),"")</f>
        <v>0</v>
      </c>
      <c r="AG36" s="315"/>
      <c r="AH36" s="172">
        <f>IF(COUNT(C37:AD37)=0,+(COUNTIF(C37:AD37,"作業"))+(COUNTIF(C37:AD37,"休日")),"")</f>
        <v>0</v>
      </c>
      <c r="AI36" s="174">
        <f>IF(COUNT(C37:AD37)=0,(COUNTIF(C37:AD37,"休日")),"")</f>
        <v>0</v>
      </c>
      <c r="AJ36" s="311"/>
      <c r="AL36" s="131"/>
      <c r="AM36" s="124" t="str">
        <f>IF(ISTEXT(C36),"集計期間","集計期間外")</f>
        <v>集計期間外</v>
      </c>
      <c r="AN36" s="124"/>
      <c r="AO36" s="131"/>
      <c r="AP36" s="131"/>
      <c r="AQ36" s="129">
        <f>IFERROR(VLOOKUP(AQ167,DAY!$A$2:$E$744,5,0),0)</f>
        <v>0</v>
      </c>
      <c r="AR36" s="131"/>
      <c r="AS36" s="131"/>
      <c r="AT36" s="131"/>
      <c r="AU36" s="131"/>
      <c r="AV36" s="131"/>
      <c r="AW36" s="131"/>
      <c r="AX36" s="131"/>
      <c r="AY36" s="131"/>
      <c r="AZ36" s="131"/>
    </row>
    <row r="37" spans="1:52" ht="27.75" customHeight="1" thickBot="1" x14ac:dyDescent="0.45">
      <c r="A37" s="319"/>
      <c r="B37" s="132" t="s">
        <v>5</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313">
        <f>IFERROR(AM37,0)</f>
        <v>0</v>
      </c>
      <c r="AF37" s="314"/>
      <c r="AG37" s="316"/>
      <c r="AH37" s="313">
        <f>IFERROR(AN37,0)</f>
        <v>0</v>
      </c>
      <c r="AI37" s="314"/>
      <c r="AJ37" s="312"/>
      <c r="AM37" s="133" t="e">
        <f>ROUND(AF36/AE36,3)</f>
        <v>#DIV/0!</v>
      </c>
      <c r="AN37" s="134" t="e">
        <f>ROUND(AI36/AH36,3)</f>
        <v>#DIV/0!</v>
      </c>
      <c r="AQ37" s="135">
        <f>IFERROR(VLOOKUP(AQ167,DAY!$A$2:$E$744,6,0),0)</f>
        <v>0</v>
      </c>
    </row>
    <row r="38" spans="1:52" s="131" customFormat="1" ht="27.75" customHeight="1" thickBot="1" x14ac:dyDescent="0.45">
      <c r="A38" s="317" t="s">
        <v>65</v>
      </c>
      <c r="B38" s="122" t="s">
        <v>0</v>
      </c>
      <c r="C38" s="29">
        <f>IFERROR(VLOOKUP(C167,DAY!$A$2:$E$3000,2,0),0)</f>
        <v>6</v>
      </c>
      <c r="D38" s="29">
        <f>IFERROR(VLOOKUP(D167,DAY!$A$2:$E$3000,2,0),0)</f>
        <v>6</v>
      </c>
      <c r="E38" s="29">
        <f>IFERROR(VLOOKUP(E167,DAY!$A$2:$E$3000,2,0),0)</f>
        <v>6</v>
      </c>
      <c r="F38" s="29">
        <f>IFERROR(VLOOKUP(F167,DAY!$A$2:$E$3000,2,0),0)</f>
        <v>6</v>
      </c>
      <c r="G38" s="29">
        <f>IFERROR(VLOOKUP(G167,DAY!$A$2:$E$3000,2,0),0)</f>
        <v>6</v>
      </c>
      <c r="H38" s="29">
        <f>IFERROR(VLOOKUP(H167,DAY!$A$2:$E$3000,2,0),0)</f>
        <v>6</v>
      </c>
      <c r="I38" s="29">
        <f>IFERROR(VLOOKUP(I167,DAY!$A$2:$E$3000,2,0),0)</f>
        <v>6</v>
      </c>
      <c r="J38" s="29">
        <f>IFERROR(VLOOKUP(J167,DAY!$A$2:$E$3000,2,0),0)</f>
        <v>7</v>
      </c>
      <c r="K38" s="29">
        <f>IFERROR(VLOOKUP(K167,DAY!$A$2:$E$3000,2,0),0)</f>
        <v>7</v>
      </c>
      <c r="L38" s="29">
        <f>IFERROR(VLOOKUP(L167,DAY!$A$2:$E$3000,2,0),0)</f>
        <v>7</v>
      </c>
      <c r="M38" s="29">
        <f>IFERROR(VLOOKUP(M167,DAY!$A$2:$E$3000,2,0),0)</f>
        <v>7</v>
      </c>
      <c r="N38" s="29">
        <f>IFERROR(VLOOKUP(N167,DAY!$A$2:$E$3000,2,0),0)</f>
        <v>7</v>
      </c>
      <c r="O38" s="29">
        <f>IFERROR(VLOOKUP(O167,DAY!$A$2:$E$3000,2,0),0)</f>
        <v>7</v>
      </c>
      <c r="P38" s="29">
        <f>IFERROR(VLOOKUP(P167,DAY!$A$2:$E$3000,2,0),0)</f>
        <v>7</v>
      </c>
      <c r="Q38" s="29">
        <f>IFERROR(VLOOKUP(Q167,DAY!$A$2:$E$3000,2,0),0)</f>
        <v>7</v>
      </c>
      <c r="R38" s="29">
        <f>IFERROR(VLOOKUP(R167,DAY!$A$2:$E$3000,2,0),0)</f>
        <v>7</v>
      </c>
      <c r="S38" s="29">
        <f>IFERROR(VLOOKUP(S167,DAY!$A$2:$E$3000,2,0),0)</f>
        <v>7</v>
      </c>
      <c r="T38" s="29">
        <f>IFERROR(VLOOKUP(T167,DAY!$A$2:$E$3000,2,0),0)</f>
        <v>7</v>
      </c>
      <c r="U38" s="29">
        <f>IFERROR(VLOOKUP(U167,DAY!$A$2:$E$3000,2,0),0)</f>
        <v>7</v>
      </c>
      <c r="V38" s="29">
        <f>IFERROR(VLOOKUP(V167,DAY!$A$2:$E$3000,2,0),0)</f>
        <v>7</v>
      </c>
      <c r="W38" s="29">
        <f>IFERROR(VLOOKUP(W167,DAY!$A$2:$E$3000,2,0),0)</f>
        <v>7</v>
      </c>
      <c r="X38" s="29">
        <f>IFERROR(VLOOKUP(X167,DAY!$A$2:$E$3000,2,0),0)</f>
        <v>7</v>
      </c>
      <c r="Y38" s="29">
        <f>IFERROR(VLOOKUP(Y167,DAY!$A$2:$E$3000,2,0),0)</f>
        <v>7</v>
      </c>
      <c r="Z38" s="29">
        <f>IFERROR(VLOOKUP(Z167,DAY!$A$2:$E$3000,2,0),0)</f>
        <v>7</v>
      </c>
      <c r="AA38" s="29">
        <f>IFERROR(VLOOKUP(AA167,DAY!$A$2:$E$3000,2,0),0)</f>
        <v>7</v>
      </c>
      <c r="AB38" s="29">
        <f>IFERROR(VLOOKUP(AB167,DAY!$A$2:$E$3000,2,0),0)</f>
        <v>7</v>
      </c>
      <c r="AC38" s="29">
        <f>IFERROR(VLOOKUP(AC167,DAY!$A$2:$E$3000,2,0),0)</f>
        <v>7</v>
      </c>
      <c r="AD38" s="29">
        <f>IFERROR(VLOOKUP(AD167,DAY!$A$2:$E$3000,2,0),0)</f>
        <v>7</v>
      </c>
      <c r="AE38" s="320" t="s">
        <v>11</v>
      </c>
      <c r="AF38" s="322" t="s">
        <v>12</v>
      </c>
      <c r="AG38" s="175" t="str">
        <f>IF($AE$6="",$AM$4,$AM$7)</f>
        <v/>
      </c>
      <c r="AH38" s="324" t="s">
        <v>11</v>
      </c>
      <c r="AI38" s="325" t="s">
        <v>13</v>
      </c>
      <c r="AJ38" s="175" t="str">
        <f>IF($AE$6="",$AM$4,$AM$7)</f>
        <v/>
      </c>
      <c r="AL38" s="102"/>
      <c r="AM38" s="124"/>
      <c r="AN38" s="124"/>
      <c r="AO38" s="102"/>
      <c r="AP38" s="102"/>
      <c r="AQ38" s="139">
        <f>IFERROR(VLOOKUP(AQ167,DAY!$A$2:$E$744,7,0),0)</f>
        <v>0</v>
      </c>
      <c r="AR38" s="102"/>
      <c r="AS38" s="102"/>
      <c r="AT38" s="102"/>
      <c r="AU38" s="102"/>
      <c r="AV38" s="102"/>
      <c r="AW38" s="102"/>
      <c r="AX38" s="102"/>
      <c r="AY38" s="102"/>
      <c r="AZ38" s="102"/>
    </row>
    <row r="39" spans="1:52" ht="27.75" customHeight="1" x14ac:dyDescent="0.4">
      <c r="A39" s="318"/>
      <c r="B39" s="123" t="s">
        <v>1</v>
      </c>
      <c r="C39" s="32">
        <f>IFERROR(VLOOKUP(C167,DAY!$A$2:$E$3000,3,0),0)</f>
        <v>24</v>
      </c>
      <c r="D39" s="32">
        <f>IFERROR(VLOOKUP(D167,DAY!$A$2:$E$3000,3,0),0)</f>
        <v>25</v>
      </c>
      <c r="E39" s="32">
        <f>IFERROR(VLOOKUP(E167,DAY!$A$2:$E$3000,3,0),0)</f>
        <v>26</v>
      </c>
      <c r="F39" s="32">
        <f>IFERROR(VLOOKUP(F167,DAY!$A$2:$E$3000,3,0),0)</f>
        <v>27</v>
      </c>
      <c r="G39" s="32">
        <f>IFERROR(VLOOKUP(G167,DAY!$A$2:$E$3000,3,0),0)</f>
        <v>28</v>
      </c>
      <c r="H39" s="32">
        <f>IFERROR(VLOOKUP(H167,DAY!$A$2:$E$3000,3,0),0)</f>
        <v>29</v>
      </c>
      <c r="I39" s="32">
        <f>IFERROR(VLOOKUP(I167,DAY!$A$2:$E$3000,3,0),0)</f>
        <v>30</v>
      </c>
      <c r="J39" s="32">
        <f>IFERROR(VLOOKUP(J167,DAY!$A$2:$E$3000,3,0),0)</f>
        <v>1</v>
      </c>
      <c r="K39" s="32">
        <f>IFERROR(VLOOKUP(K167,DAY!$A$2:$E$3000,3,0),0)</f>
        <v>2</v>
      </c>
      <c r="L39" s="32">
        <f>IFERROR(VLOOKUP(L167,DAY!$A$2:$E$3000,3,0),0)</f>
        <v>3</v>
      </c>
      <c r="M39" s="32">
        <f>IFERROR(VLOOKUP(M167,DAY!$A$2:$E$3000,3,0),0)</f>
        <v>4</v>
      </c>
      <c r="N39" s="32">
        <f>IFERROR(VLOOKUP(N167,DAY!$A$2:$E$3000,3,0),0)</f>
        <v>5</v>
      </c>
      <c r="O39" s="32">
        <f>IFERROR(VLOOKUP(O167,DAY!$A$2:$E$3000,3,0),0)</f>
        <v>6</v>
      </c>
      <c r="P39" s="32">
        <f>IFERROR(VLOOKUP(P167,DAY!$A$2:$E$3000,3,0),0)</f>
        <v>7</v>
      </c>
      <c r="Q39" s="32">
        <f>IFERROR(VLOOKUP(Q167,DAY!$A$2:$E$3000,3,0),0)</f>
        <v>8</v>
      </c>
      <c r="R39" s="32">
        <f>IFERROR(VLOOKUP(R167,DAY!$A$2:$E$3000,3,0),0)</f>
        <v>9</v>
      </c>
      <c r="S39" s="32">
        <f>IFERROR(VLOOKUP(S167,DAY!$A$2:$E$3000,3,0),0)</f>
        <v>10</v>
      </c>
      <c r="T39" s="32">
        <f>IFERROR(VLOOKUP(T167,DAY!$A$2:$E$3000,3,0),0)</f>
        <v>11</v>
      </c>
      <c r="U39" s="32">
        <f>IFERROR(VLOOKUP(U167,DAY!$A$2:$E$3000,3,0),0)</f>
        <v>12</v>
      </c>
      <c r="V39" s="32">
        <f>IFERROR(VLOOKUP(V167,DAY!$A$2:$E$3000,3,0),0)</f>
        <v>13</v>
      </c>
      <c r="W39" s="32">
        <f>IFERROR(VLOOKUP(W167,DAY!$A$2:$E$3000,3,0),0)</f>
        <v>14</v>
      </c>
      <c r="X39" s="32">
        <f>IFERROR(VLOOKUP(X167,DAY!$A$2:$E$3000,3,0),0)</f>
        <v>15</v>
      </c>
      <c r="Y39" s="32">
        <f>IFERROR(VLOOKUP(Y167,DAY!$A$2:$E$3000,3,0),0)</f>
        <v>16</v>
      </c>
      <c r="Z39" s="32">
        <f>IFERROR(VLOOKUP(Z167,DAY!$A$2:$E$3000,3,0),0)</f>
        <v>17</v>
      </c>
      <c r="AA39" s="32">
        <f>IFERROR(VLOOKUP(AA167,DAY!$A$2:$E$3000,3,0),0)</f>
        <v>18</v>
      </c>
      <c r="AB39" s="32">
        <f>IFERROR(VLOOKUP(AB167,DAY!$A$2:$E$3000,3,0),0)</f>
        <v>19</v>
      </c>
      <c r="AC39" s="32">
        <f>IFERROR(VLOOKUP(AC167,DAY!$A$2:$E$3000,3,0),0)</f>
        <v>20</v>
      </c>
      <c r="AD39" s="33">
        <f>IFERROR(VLOOKUP(AD167,DAY!$A$2:$E$3000,3,0),0)</f>
        <v>21</v>
      </c>
      <c r="AE39" s="321"/>
      <c r="AF39" s="323"/>
      <c r="AG39" s="216" t="s">
        <v>122</v>
      </c>
      <c r="AH39" s="321"/>
      <c r="AI39" s="326"/>
      <c r="AJ39" s="216" t="s">
        <v>122</v>
      </c>
      <c r="AM39" s="124"/>
      <c r="AN39" s="124"/>
      <c r="AQ39" s="125">
        <f>IFERROR(VLOOKUP(AQ168,DAY!$A$2:$E$744,2,0),0)</f>
        <v>0</v>
      </c>
    </row>
    <row r="40" spans="1:52" ht="27.75" customHeight="1" x14ac:dyDescent="0.4">
      <c r="A40" s="318"/>
      <c r="B40" s="126" t="s">
        <v>2</v>
      </c>
      <c r="C40" s="35" t="str">
        <f>IFERROR(VLOOKUP(C167,DAY!$A$2:$E$3000,4,0),0)</f>
        <v>火</v>
      </c>
      <c r="D40" s="35" t="str">
        <f>IFERROR(VLOOKUP(D167,DAY!$A$2:$E$3000,4,0),0)</f>
        <v>水</v>
      </c>
      <c r="E40" s="35" t="str">
        <f>IFERROR(VLOOKUP(E167,DAY!$A$2:$E$3000,4,0),0)</f>
        <v>木</v>
      </c>
      <c r="F40" s="35" t="str">
        <f>IFERROR(VLOOKUP(F167,DAY!$A$2:$E$3000,4,0),0)</f>
        <v>金</v>
      </c>
      <c r="G40" s="35" t="str">
        <f>IFERROR(VLOOKUP(G167,DAY!$A$2:$E$3000,4,0),0)</f>
        <v>土</v>
      </c>
      <c r="H40" s="35" t="str">
        <f>IFERROR(VLOOKUP(H167,DAY!$A$2:$E$3000,4,0),0)</f>
        <v>日</v>
      </c>
      <c r="I40" s="35" t="str">
        <f>IFERROR(VLOOKUP(I167,DAY!$A$2:$E$3000,4,0),0)</f>
        <v>月</v>
      </c>
      <c r="J40" s="35" t="str">
        <f>IFERROR(VLOOKUP(J167,DAY!$A$2:$E$3000,4,0),0)</f>
        <v>火</v>
      </c>
      <c r="K40" s="35" t="str">
        <f>IFERROR(VLOOKUP(K167,DAY!$A$2:$E$3000,4,0),0)</f>
        <v>水</v>
      </c>
      <c r="L40" s="35" t="str">
        <f>IFERROR(VLOOKUP(L167,DAY!$A$2:$E$3000,4,0),0)</f>
        <v>木</v>
      </c>
      <c r="M40" s="35" t="str">
        <f>IFERROR(VLOOKUP(M167,DAY!$A$2:$E$3000,4,0),0)</f>
        <v>金</v>
      </c>
      <c r="N40" s="35" t="str">
        <f>IFERROR(VLOOKUP(N167,DAY!$A$2:$E$3000,4,0),0)</f>
        <v>土</v>
      </c>
      <c r="O40" s="35" t="str">
        <f>IFERROR(VLOOKUP(O167,DAY!$A$2:$E$3000,4,0),0)</f>
        <v>日</v>
      </c>
      <c r="P40" s="35" t="str">
        <f>IFERROR(VLOOKUP(P167,DAY!$A$2:$E$3000,4,0),0)</f>
        <v>月</v>
      </c>
      <c r="Q40" s="35" t="str">
        <f>IFERROR(VLOOKUP(Q167,DAY!$A$2:$E$3000,4,0),0)</f>
        <v>火</v>
      </c>
      <c r="R40" s="35" t="str">
        <f>IFERROR(VLOOKUP(R167,DAY!$A$2:$E$3000,4,0),0)</f>
        <v>水</v>
      </c>
      <c r="S40" s="35" t="str">
        <f>IFERROR(VLOOKUP(S167,DAY!$A$2:$E$3000,4,0),0)</f>
        <v>木</v>
      </c>
      <c r="T40" s="35" t="str">
        <f>IFERROR(VLOOKUP(T167,DAY!$A$2:$E$3000,4,0),0)</f>
        <v>金</v>
      </c>
      <c r="U40" s="35" t="str">
        <f>IFERROR(VLOOKUP(U167,DAY!$A$2:$E$3000,4,0),0)</f>
        <v>土</v>
      </c>
      <c r="V40" s="35" t="str">
        <f>IFERROR(VLOOKUP(V167,DAY!$A$2:$E$3000,4,0),0)</f>
        <v>日</v>
      </c>
      <c r="W40" s="35" t="str">
        <f>IFERROR(VLOOKUP(W167,DAY!$A$2:$E$3000,4,0),0)</f>
        <v>月</v>
      </c>
      <c r="X40" s="35" t="str">
        <f>IFERROR(VLOOKUP(X167,DAY!$A$2:$E$3000,4,0),0)</f>
        <v>火</v>
      </c>
      <c r="Y40" s="35" t="str">
        <f>IFERROR(VLOOKUP(Y167,DAY!$A$2:$E$3000,4,0),0)</f>
        <v>水</v>
      </c>
      <c r="Z40" s="35" t="str">
        <f>IFERROR(VLOOKUP(Z167,DAY!$A$2:$E$3000,4,0),0)</f>
        <v>木</v>
      </c>
      <c r="AA40" s="35" t="str">
        <f>IFERROR(VLOOKUP(AA167,DAY!$A$2:$E$3000,4,0),0)</f>
        <v>金</v>
      </c>
      <c r="AB40" s="35" t="str">
        <f>IFERROR(VLOOKUP(AB167,DAY!$A$2:$E$3000,4,0),0)</f>
        <v>土</v>
      </c>
      <c r="AC40" s="35" t="str">
        <f>IFERROR(VLOOKUP(AC167,DAY!$A$2:$E$3000,4,0),0)</f>
        <v>日</v>
      </c>
      <c r="AD40" s="35" t="str">
        <f>IFERROR(VLOOKUP(AD167,DAY!$A$2:$E$3000,4,0),0)</f>
        <v>月</v>
      </c>
      <c r="AE40" s="321"/>
      <c r="AF40" s="323"/>
      <c r="AG40" s="216"/>
      <c r="AH40" s="321"/>
      <c r="AI40" s="326"/>
      <c r="AJ40" s="216"/>
      <c r="AM40" s="124"/>
      <c r="AN40" s="124"/>
      <c r="AQ40" s="128">
        <f>IFERROR(VLOOKUP(AQ168,DAY!$A$2:$E$744,3,0),0)</f>
        <v>0</v>
      </c>
    </row>
    <row r="41" spans="1:52" ht="88.5" customHeight="1" x14ac:dyDescent="0.4">
      <c r="A41" s="318"/>
      <c r="B41" s="129" t="s">
        <v>3</v>
      </c>
      <c r="C41" s="36" t="str">
        <f>IFERROR(VLOOKUP(C167,DAY!$A$2:$E$3000,5,0),0)</f>
        <v/>
      </c>
      <c r="D41" s="36" t="str">
        <f>IFERROR(VLOOKUP(D167,DAY!$A$2:$E$3000,5,0),0)</f>
        <v/>
      </c>
      <c r="E41" s="36" t="str">
        <f>IFERROR(VLOOKUP(E167,DAY!$A$2:$E$3000,5,0),0)</f>
        <v/>
      </c>
      <c r="F41" s="36" t="str">
        <f>IFERROR(VLOOKUP(F167,DAY!$A$2:$E$3000,5,0),0)</f>
        <v/>
      </c>
      <c r="G41" s="36" t="str">
        <f>IFERROR(VLOOKUP(G167,DAY!$A$2:$E$3000,5,0),0)</f>
        <v/>
      </c>
      <c r="H41" s="36" t="str">
        <f>IFERROR(VLOOKUP(H167,DAY!$A$2:$E$3000,5,0),0)</f>
        <v/>
      </c>
      <c r="I41" s="36" t="str">
        <f>IFERROR(VLOOKUP(I167,DAY!$A$2:$E$3000,5,0),0)</f>
        <v/>
      </c>
      <c r="J41" s="36" t="str">
        <f>IFERROR(VLOOKUP(J167,DAY!$A$2:$E$3000,5,0),0)</f>
        <v/>
      </c>
      <c r="K41" s="36" t="str">
        <f>IFERROR(VLOOKUP(K167,DAY!$A$2:$E$3000,5,0),0)</f>
        <v/>
      </c>
      <c r="L41" s="36" t="str">
        <f>IFERROR(VLOOKUP(L167,DAY!$A$2:$E$3000,5,0),0)</f>
        <v/>
      </c>
      <c r="M41" s="36" t="str">
        <f>IFERROR(VLOOKUP(M167,DAY!$A$2:$E$3000,5,0),0)</f>
        <v/>
      </c>
      <c r="N41" s="36" t="str">
        <f>IFERROR(VLOOKUP(N167,DAY!$A$2:$E$3000,5,0),0)</f>
        <v/>
      </c>
      <c r="O41" s="36" t="str">
        <f>IFERROR(VLOOKUP(O167,DAY!$A$2:$E$3000,5,0),0)</f>
        <v/>
      </c>
      <c r="P41" s="36" t="str">
        <f>IFERROR(VLOOKUP(P167,DAY!$A$2:$E$3000,5,0),0)</f>
        <v/>
      </c>
      <c r="Q41" s="36" t="str">
        <f>IFERROR(VLOOKUP(Q167,DAY!$A$2:$E$3000,5,0),0)</f>
        <v/>
      </c>
      <c r="R41" s="36" t="str">
        <f>IFERROR(VLOOKUP(R167,DAY!$A$2:$E$3000,5,0),0)</f>
        <v/>
      </c>
      <c r="S41" s="36" t="str">
        <f>IFERROR(VLOOKUP(S167,DAY!$A$2:$E$3000,5,0),0)</f>
        <v/>
      </c>
      <c r="T41" s="36" t="str">
        <f>IFERROR(VLOOKUP(T167,DAY!$A$2:$E$3000,5,0),0)</f>
        <v/>
      </c>
      <c r="U41" s="36" t="str">
        <f>IFERROR(VLOOKUP(U167,DAY!$A$2:$E$3000,5,0),0)</f>
        <v/>
      </c>
      <c r="V41" s="36" t="str">
        <f>IFERROR(VLOOKUP(V167,DAY!$A$2:$E$3000,5,0),0)</f>
        <v/>
      </c>
      <c r="W41" s="36" t="str">
        <f>IFERROR(VLOOKUP(W167,DAY!$A$2:$E$3000,5,0),0)</f>
        <v/>
      </c>
      <c r="X41" s="36" t="str">
        <f>IFERROR(VLOOKUP(X167,DAY!$A$2:$E$3000,5,0),0)</f>
        <v/>
      </c>
      <c r="Y41" s="36" t="str">
        <f>IFERROR(VLOOKUP(Y167,DAY!$A$2:$E$3000,5,0),0)</f>
        <v/>
      </c>
      <c r="Z41" s="36" t="str">
        <f>IFERROR(VLOOKUP(Z167,DAY!$A$2:$E$3000,5,0),0)</f>
        <v/>
      </c>
      <c r="AA41" s="36" t="str">
        <f>IFERROR(VLOOKUP(AA167,DAY!$A$2:$E$3000,5,0),0)</f>
        <v/>
      </c>
      <c r="AB41" s="36" t="str">
        <f>IFERROR(VLOOKUP(AB167,DAY!$A$2:$E$3000,5,0),0)</f>
        <v/>
      </c>
      <c r="AC41" s="36" t="str">
        <f>IFERROR(VLOOKUP(AC167,DAY!$A$2:$E$3000,5,0),0)</f>
        <v/>
      </c>
      <c r="AD41" s="36" t="str">
        <f>IFERROR(VLOOKUP(AD167,DAY!$A$2:$E$3000,5,0),0)</f>
        <v>海の日</v>
      </c>
      <c r="AE41" s="321"/>
      <c r="AF41" s="323"/>
      <c r="AG41" s="217"/>
      <c r="AH41" s="321"/>
      <c r="AI41" s="326"/>
      <c r="AJ41" s="217"/>
      <c r="AM41" s="137"/>
      <c r="AN41" s="137"/>
      <c r="AQ41" s="128">
        <f>IFERROR(VLOOKUP(AQ168,DAY!$A$2:$E$744,4,0),0)</f>
        <v>0</v>
      </c>
    </row>
    <row r="42" spans="1:52" ht="27.75" customHeight="1" x14ac:dyDescent="0.4">
      <c r="A42" s="318"/>
      <c r="B42" s="130" t="s">
        <v>4</v>
      </c>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172">
        <f>IF(COUNT(C42:AD42)=0,+(COUNTIF(C42:AD42,"作業"))+(COUNTIF(C42:AD42,"休日")),"")</f>
        <v>0</v>
      </c>
      <c r="AF42" s="174">
        <f>IF(+COUNT(C42:AD42)=0,(COUNTIF(C42:AD42,"休日")),"")</f>
        <v>0</v>
      </c>
      <c r="AG42" s="315"/>
      <c r="AH42" s="172">
        <f>IF(COUNT(C43:AD43)=0,+(COUNTIF(C43:AD43,"作業"))+(COUNTIF(C43:AD43,"休日")),"")</f>
        <v>0</v>
      </c>
      <c r="AI42" s="174">
        <f>IF(COUNT(C43:AD43)=0,(COUNTIF(C43:AD43,"休日")),"")</f>
        <v>0</v>
      </c>
      <c r="AJ42" s="311"/>
      <c r="AL42" s="131"/>
      <c r="AM42" s="124" t="str">
        <f>IF(ISTEXT(C42),"集計期間","集計期間外")</f>
        <v>集計期間外</v>
      </c>
      <c r="AN42" s="124"/>
      <c r="AO42" s="131"/>
      <c r="AP42" s="131"/>
      <c r="AQ42" s="129">
        <f>IFERROR(VLOOKUP(AQ168,DAY!$A$2:$E$744,5,0),0)</f>
        <v>0</v>
      </c>
      <c r="AR42" s="131"/>
      <c r="AS42" s="131"/>
      <c r="AT42" s="131"/>
      <c r="AU42" s="131"/>
      <c r="AV42" s="131"/>
      <c r="AW42" s="131"/>
      <c r="AX42" s="131"/>
      <c r="AY42" s="131"/>
      <c r="AZ42" s="131"/>
    </row>
    <row r="43" spans="1:52" ht="27.75" customHeight="1" thickBot="1" x14ac:dyDescent="0.45">
      <c r="A43" s="319"/>
      <c r="B43" s="132" t="s">
        <v>5</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313">
        <f>IFERROR(AM43,0)</f>
        <v>0</v>
      </c>
      <c r="AF43" s="314"/>
      <c r="AG43" s="316"/>
      <c r="AH43" s="313">
        <f>IFERROR(AN43,0)</f>
        <v>0</v>
      </c>
      <c r="AI43" s="314"/>
      <c r="AJ43" s="312"/>
      <c r="AM43" s="133" t="e">
        <f>ROUND(AF42/AE42,3)</f>
        <v>#DIV/0!</v>
      </c>
      <c r="AN43" s="134" t="e">
        <f>ROUND(AI42/AH42,3)</f>
        <v>#DIV/0!</v>
      </c>
      <c r="AQ43" s="135">
        <f>IFERROR(VLOOKUP(AQ168,DAY!$A$2:$E$744,6,0),0)</f>
        <v>0</v>
      </c>
    </row>
    <row r="44" spans="1:52" s="131" customFormat="1" ht="27.75" customHeight="1" thickBot="1" x14ac:dyDescent="0.45">
      <c r="A44" s="317" t="s">
        <v>66</v>
      </c>
      <c r="B44" s="138" t="s">
        <v>0</v>
      </c>
      <c r="C44" s="44">
        <f>IFERROR(VLOOKUP(C168,DAY!$A$2:$E$3000,2,0),0)</f>
        <v>7</v>
      </c>
      <c r="D44" s="44">
        <f>IFERROR(VLOOKUP(D168,DAY!$A$2:$E$744,2,0),0)</f>
        <v>7</v>
      </c>
      <c r="E44" s="44">
        <f>IFERROR(VLOOKUP(E168,DAY!$A$2:$E$744,2,0),0)</f>
        <v>7</v>
      </c>
      <c r="F44" s="44">
        <f>IFERROR(VLOOKUP(F168,DAY!$A$2:$E$744,2,0),0)</f>
        <v>7</v>
      </c>
      <c r="G44" s="44">
        <f>IFERROR(VLOOKUP(G168,DAY!$A$2:$E$744,2,0),0)</f>
        <v>7</v>
      </c>
      <c r="H44" s="44">
        <f>IFERROR(VLOOKUP(H168,DAY!$A$2:$E$744,2,0),0)</f>
        <v>7</v>
      </c>
      <c r="I44" s="44">
        <f>IFERROR(VLOOKUP(I168,DAY!$A$2:$E$744,2,0),0)</f>
        <v>7</v>
      </c>
      <c r="J44" s="44">
        <f>IFERROR(VLOOKUP(J168,DAY!$A$2:$E$744,2,0),0)</f>
        <v>7</v>
      </c>
      <c r="K44" s="44">
        <f>IFERROR(VLOOKUP(K168,DAY!$A$2:$E$744,2,0),0)</f>
        <v>7</v>
      </c>
      <c r="L44" s="44">
        <f>IFERROR(VLOOKUP(L168,DAY!$A$2:$E$744,2,0),0)</f>
        <v>7</v>
      </c>
      <c r="M44" s="44">
        <f>IFERROR(VLOOKUP(M168,DAY!$A$2:$E$744,2,0),0)</f>
        <v>8</v>
      </c>
      <c r="N44" s="44">
        <f>IFERROR(VLOOKUP(N168,DAY!$A$2:$E$744,2,0),0)</f>
        <v>8</v>
      </c>
      <c r="O44" s="44">
        <f>IFERROR(VLOOKUP(O168,DAY!$A$2:$E$744,2,0),0)</f>
        <v>8</v>
      </c>
      <c r="P44" s="44">
        <f>IFERROR(VLOOKUP(P168,DAY!$A$2:$E$744,2,0),0)</f>
        <v>8</v>
      </c>
      <c r="Q44" s="44">
        <f>IFERROR(VLOOKUP(Q168,DAY!$A$2:$E$744,2,0),0)</f>
        <v>8</v>
      </c>
      <c r="R44" s="44">
        <f>IFERROR(VLOOKUP(R168,DAY!$A$2:$E$744,2,0),0)</f>
        <v>8</v>
      </c>
      <c r="S44" s="44">
        <f>IFERROR(VLOOKUP(S168,DAY!$A$2:$E$744,2,0),0)</f>
        <v>8</v>
      </c>
      <c r="T44" s="44">
        <f>IFERROR(VLOOKUP(T168,DAY!$A$2:$E$744,2,0),0)</f>
        <v>8</v>
      </c>
      <c r="U44" s="44">
        <f>IFERROR(VLOOKUP(U168,DAY!$A$2:$E$744,2,0),0)</f>
        <v>8</v>
      </c>
      <c r="V44" s="44">
        <f>IFERROR(VLOOKUP(V168,DAY!$A$2:$E$744,2,0),0)</f>
        <v>8</v>
      </c>
      <c r="W44" s="44">
        <f>IFERROR(VLOOKUP(W168,DAY!$A$2:$E$744,2,0),0)</f>
        <v>8</v>
      </c>
      <c r="X44" s="44">
        <f>IFERROR(VLOOKUP(X168,DAY!$A$2:$E$744,2,0),0)</f>
        <v>8</v>
      </c>
      <c r="Y44" s="44">
        <f>IFERROR(VLOOKUP(Y168,DAY!$A$2:$E$744,2,0),0)</f>
        <v>8</v>
      </c>
      <c r="Z44" s="44">
        <f>IFERROR(VLOOKUP(Z168,DAY!$A$2:$E$744,2,0),0)</f>
        <v>8</v>
      </c>
      <c r="AA44" s="44">
        <f>IFERROR(VLOOKUP(AA168,DAY!$A$2:$E$744,2,0),0)</f>
        <v>8</v>
      </c>
      <c r="AB44" s="44">
        <f>IFERROR(VLOOKUP(AB168,DAY!$A$2:$E$744,2,0),0)</f>
        <v>8</v>
      </c>
      <c r="AC44" s="44">
        <f>IFERROR(VLOOKUP(AC168,DAY!$A$2:$E$744,2,0),0)</f>
        <v>8</v>
      </c>
      <c r="AD44" s="44">
        <f>IFERROR(VLOOKUP(AD168,DAY!$A$2:$E$744,2,0),0)</f>
        <v>8</v>
      </c>
      <c r="AE44" s="320" t="s">
        <v>11</v>
      </c>
      <c r="AF44" s="322" t="s">
        <v>12</v>
      </c>
      <c r="AG44" s="175" t="str">
        <f>IF($AE$6="",$AM$4,$AM$7)</f>
        <v/>
      </c>
      <c r="AH44" s="324" t="s">
        <v>11</v>
      </c>
      <c r="AI44" s="325" t="s">
        <v>13</v>
      </c>
      <c r="AJ44" s="175" t="str">
        <f>IF($AE$6="",$AM$4,$AM$7)</f>
        <v/>
      </c>
      <c r="AL44" s="102"/>
      <c r="AM44" s="124"/>
      <c r="AN44" s="124"/>
      <c r="AO44" s="102"/>
      <c r="AP44" s="102"/>
      <c r="AQ44" s="136">
        <f>IFERROR(VLOOKUP(AQ168,DAY!$A$2:$E$744,7,0),0)</f>
        <v>0</v>
      </c>
      <c r="AR44" s="102"/>
      <c r="AS44" s="102"/>
      <c r="AT44" s="102"/>
      <c r="AU44" s="102"/>
      <c r="AV44" s="102"/>
      <c r="AW44" s="102"/>
      <c r="AX44" s="102"/>
      <c r="AY44" s="102"/>
      <c r="AZ44" s="102"/>
    </row>
    <row r="45" spans="1:52" ht="27.75" customHeight="1" x14ac:dyDescent="0.4">
      <c r="A45" s="318"/>
      <c r="B45" s="123" t="s">
        <v>1</v>
      </c>
      <c r="C45" s="32">
        <f>IFERROR(VLOOKUP(C168,DAY!$A$2:$E$3000,3,0),0)</f>
        <v>22</v>
      </c>
      <c r="D45" s="32">
        <f>IFERROR(VLOOKUP(D168,DAY!$A$2:$E$744,3,0),0)</f>
        <v>23</v>
      </c>
      <c r="E45" s="32">
        <f>IFERROR(VLOOKUP(E168,DAY!$A$2:$E$744,3,0),0)</f>
        <v>24</v>
      </c>
      <c r="F45" s="32">
        <f>IFERROR(VLOOKUP(F168,DAY!$A$2:$E$744,3,0),0)</f>
        <v>25</v>
      </c>
      <c r="G45" s="32">
        <f>IFERROR(VLOOKUP(G168,DAY!$A$2:$E$744,3,0),0)</f>
        <v>26</v>
      </c>
      <c r="H45" s="32">
        <f>IFERROR(VLOOKUP(H168,DAY!$A$2:$E$744,3,0),0)</f>
        <v>27</v>
      </c>
      <c r="I45" s="32">
        <f>IFERROR(VLOOKUP(I168,DAY!$A$2:$E$744,3,0),0)</f>
        <v>28</v>
      </c>
      <c r="J45" s="32">
        <f>IFERROR(VLOOKUP(J168,DAY!$A$2:$E$744,3,0),0)</f>
        <v>29</v>
      </c>
      <c r="K45" s="32">
        <f>IFERROR(VLOOKUP(K168,DAY!$A$2:$E$744,3,0),0)</f>
        <v>30</v>
      </c>
      <c r="L45" s="32">
        <f>IFERROR(VLOOKUP(L168,DAY!$A$2:$E$744,3,0),0)</f>
        <v>31</v>
      </c>
      <c r="M45" s="32">
        <f>IFERROR(VLOOKUP(M168,DAY!$A$2:$E$744,3,0),0)</f>
        <v>1</v>
      </c>
      <c r="N45" s="32">
        <f>IFERROR(VLOOKUP(N168,DAY!$A$2:$E$744,3,0),0)</f>
        <v>2</v>
      </c>
      <c r="O45" s="32">
        <f>IFERROR(VLOOKUP(O168,DAY!$A$2:$E$744,3,0),0)</f>
        <v>3</v>
      </c>
      <c r="P45" s="32">
        <f>IFERROR(VLOOKUP(P168,DAY!$A$2:$E$744,3,0),0)</f>
        <v>4</v>
      </c>
      <c r="Q45" s="32">
        <f>IFERROR(VLOOKUP(Q168,DAY!$A$2:$E$744,3,0),0)</f>
        <v>5</v>
      </c>
      <c r="R45" s="32">
        <f>IFERROR(VLOOKUP(R168,DAY!$A$2:$E$744,3,0),0)</f>
        <v>6</v>
      </c>
      <c r="S45" s="32">
        <f>IFERROR(VLOOKUP(S168,DAY!$A$2:$E$744,3,0),0)</f>
        <v>7</v>
      </c>
      <c r="T45" s="32">
        <f>IFERROR(VLOOKUP(T168,DAY!$A$2:$E$744,3,0),0)</f>
        <v>8</v>
      </c>
      <c r="U45" s="32">
        <f>IFERROR(VLOOKUP(U168,DAY!$A$2:$E$744,3,0),0)</f>
        <v>9</v>
      </c>
      <c r="V45" s="32">
        <f>IFERROR(VLOOKUP(V168,DAY!$A$2:$E$744,3,0),0)</f>
        <v>10</v>
      </c>
      <c r="W45" s="32">
        <f>IFERROR(VLOOKUP(W168,DAY!$A$2:$E$744,3,0),0)</f>
        <v>11</v>
      </c>
      <c r="X45" s="32">
        <f>IFERROR(VLOOKUP(X168,DAY!$A$2:$E$744,3,0),0)</f>
        <v>12</v>
      </c>
      <c r="Y45" s="32">
        <f>IFERROR(VLOOKUP(Y168,DAY!$A$2:$E$744,3,0),0)</f>
        <v>13</v>
      </c>
      <c r="Z45" s="32">
        <f>IFERROR(VLOOKUP(Z168,DAY!$A$2:$E$744,3,0),0)</f>
        <v>14</v>
      </c>
      <c r="AA45" s="32">
        <f>IFERROR(VLOOKUP(AA168,DAY!$A$2:$E$744,3,0),0)</f>
        <v>15</v>
      </c>
      <c r="AB45" s="32">
        <f>IFERROR(VLOOKUP(AB168,DAY!$A$2:$E$744,3,0),0)</f>
        <v>16</v>
      </c>
      <c r="AC45" s="32">
        <f>IFERROR(VLOOKUP(AC168,DAY!$A$2:$E$744,3,0),0)</f>
        <v>17</v>
      </c>
      <c r="AD45" s="33">
        <f>IFERROR(VLOOKUP(AD168,DAY!$A$2:$E$744,3,0),0)</f>
        <v>18</v>
      </c>
      <c r="AE45" s="321"/>
      <c r="AF45" s="323"/>
      <c r="AG45" s="216" t="s">
        <v>122</v>
      </c>
      <c r="AH45" s="321"/>
      <c r="AI45" s="326"/>
      <c r="AJ45" s="216" t="s">
        <v>122</v>
      </c>
      <c r="AM45" s="124"/>
      <c r="AN45" s="124"/>
      <c r="AQ45" s="126">
        <f>IFERROR(VLOOKUP(AQ169,DAY!$A$2:$E$744,2,0),0)</f>
        <v>0</v>
      </c>
    </row>
    <row r="46" spans="1:52" ht="27.75" customHeight="1" x14ac:dyDescent="0.4">
      <c r="A46" s="318"/>
      <c r="B46" s="126" t="s">
        <v>2</v>
      </c>
      <c r="C46" s="35" t="str">
        <f>IFERROR(VLOOKUP(C168,DAY!$A$2:$E$3000,4,0),0)</f>
        <v>火</v>
      </c>
      <c r="D46" s="35" t="str">
        <f>IFERROR(VLOOKUP(D168,DAY!$A$2:$E$3000,4,0),0)</f>
        <v>水</v>
      </c>
      <c r="E46" s="35" t="str">
        <f>IFERROR(VLOOKUP(E168,DAY!$A$2:$E$3000,4,0),0)</f>
        <v>木</v>
      </c>
      <c r="F46" s="35" t="str">
        <f>IFERROR(VLOOKUP(F168,DAY!$A$2:$E$3000,4,0),0)</f>
        <v>金</v>
      </c>
      <c r="G46" s="35" t="str">
        <f>IFERROR(VLOOKUP(G168,DAY!$A$2:$E$3000,4,0),0)</f>
        <v>土</v>
      </c>
      <c r="H46" s="35" t="str">
        <f>IFERROR(VLOOKUP(H168,DAY!$A$2:$E$3000,4,0),0)</f>
        <v>日</v>
      </c>
      <c r="I46" s="35" t="str">
        <f>IFERROR(VLOOKUP(I168,DAY!$A$2:$E$3000,4,0),0)</f>
        <v>月</v>
      </c>
      <c r="J46" s="35" t="str">
        <f>IFERROR(VLOOKUP(J168,DAY!$A$2:$E$3000,4,0),0)</f>
        <v>火</v>
      </c>
      <c r="K46" s="35" t="str">
        <f>IFERROR(VLOOKUP(K168,DAY!$A$2:$E$3000,4,0),0)</f>
        <v>水</v>
      </c>
      <c r="L46" s="35" t="str">
        <f>IFERROR(VLOOKUP(L168,DAY!$A$2:$E$3000,4,0),0)</f>
        <v>木</v>
      </c>
      <c r="M46" s="35" t="str">
        <f>IFERROR(VLOOKUP(M168,DAY!$A$2:$E$3000,4,0),0)</f>
        <v>金</v>
      </c>
      <c r="N46" s="35" t="str">
        <f>IFERROR(VLOOKUP(N168,DAY!$A$2:$E$3000,4,0),0)</f>
        <v>土</v>
      </c>
      <c r="O46" s="35" t="str">
        <f>IFERROR(VLOOKUP(O168,DAY!$A$2:$E$3000,4,0),0)</f>
        <v>日</v>
      </c>
      <c r="P46" s="35" t="str">
        <f>IFERROR(VLOOKUP(P168,DAY!$A$2:$E$3000,4,0),0)</f>
        <v>月</v>
      </c>
      <c r="Q46" s="35" t="str">
        <f>IFERROR(VLOOKUP(Q168,DAY!$A$2:$E$3000,4,0),0)</f>
        <v>火</v>
      </c>
      <c r="R46" s="35" t="str">
        <f>IFERROR(VLOOKUP(R168,DAY!$A$2:$E$3000,4,0),0)</f>
        <v>水</v>
      </c>
      <c r="S46" s="35" t="str">
        <f>IFERROR(VLOOKUP(S168,DAY!$A$2:$E$3000,4,0),0)</f>
        <v>木</v>
      </c>
      <c r="T46" s="35" t="str">
        <f>IFERROR(VLOOKUP(T168,DAY!$A$2:$E$3000,4,0),0)</f>
        <v>金</v>
      </c>
      <c r="U46" s="35" t="str">
        <f>IFERROR(VLOOKUP(U168,DAY!$A$2:$E$3000,4,0),0)</f>
        <v>土</v>
      </c>
      <c r="V46" s="35" t="str">
        <f>IFERROR(VLOOKUP(V168,DAY!$A$2:$E$3000,4,0),0)</f>
        <v>日</v>
      </c>
      <c r="W46" s="35" t="str">
        <f>IFERROR(VLOOKUP(W168,DAY!$A$2:$E$3000,4,0),0)</f>
        <v>月</v>
      </c>
      <c r="X46" s="35" t="str">
        <f>IFERROR(VLOOKUP(X168,DAY!$A$2:$E$3000,4,0),0)</f>
        <v>火</v>
      </c>
      <c r="Y46" s="35" t="str">
        <f>IFERROR(VLOOKUP(Y168,DAY!$A$2:$E$3000,4,0),0)</f>
        <v>水</v>
      </c>
      <c r="Z46" s="35" t="str">
        <f>IFERROR(VLOOKUP(Z168,DAY!$A$2:$E$3000,4,0),0)</f>
        <v>木</v>
      </c>
      <c r="AA46" s="35" t="str">
        <f>IFERROR(VLOOKUP(AA168,DAY!$A$2:$E$3000,4,0),0)</f>
        <v>金</v>
      </c>
      <c r="AB46" s="35" t="str">
        <f>IFERROR(VLOOKUP(AB168,DAY!$A$2:$E$3000,4,0),0)</f>
        <v>土</v>
      </c>
      <c r="AC46" s="35" t="str">
        <f>IFERROR(VLOOKUP(AC168,DAY!$A$2:$E$3000,4,0),0)</f>
        <v>日</v>
      </c>
      <c r="AD46" s="35" t="str">
        <f>IFERROR(VLOOKUP(AD168,DAY!$A$2:$E$3000,4,0),0)</f>
        <v>月</v>
      </c>
      <c r="AE46" s="321"/>
      <c r="AF46" s="323"/>
      <c r="AG46" s="216"/>
      <c r="AH46" s="321"/>
      <c r="AI46" s="326"/>
      <c r="AJ46" s="216"/>
      <c r="AM46" s="124"/>
      <c r="AN46" s="124"/>
      <c r="AQ46" s="128">
        <f>IFERROR(VLOOKUP(AQ169,DAY!$A$2:$E$744,3,0),0)</f>
        <v>0</v>
      </c>
    </row>
    <row r="47" spans="1:52" ht="88.5" customHeight="1" x14ac:dyDescent="0.4">
      <c r="A47" s="318"/>
      <c r="B47" s="129" t="s">
        <v>3</v>
      </c>
      <c r="C47" s="36" t="str">
        <f>IFERROR(VLOOKUP(C168,DAY!$A$2:$E$3000,5,0),0)</f>
        <v/>
      </c>
      <c r="D47" s="36" t="str">
        <f>IFERROR(VLOOKUP(D168,DAY!$A$2:$E$3000,5,0),0)</f>
        <v/>
      </c>
      <c r="E47" s="36" t="str">
        <f>IFERROR(VLOOKUP(E168,DAY!$A$2:$E$3000,5,0),0)</f>
        <v/>
      </c>
      <c r="F47" s="36" t="str">
        <f>IFERROR(VLOOKUP(F168,DAY!$A$2:$E$3000,5,0),0)</f>
        <v/>
      </c>
      <c r="G47" s="36" t="str">
        <f>IFERROR(VLOOKUP(G168,DAY!$A$2:$E$3000,5,0),0)</f>
        <v/>
      </c>
      <c r="H47" s="36" t="str">
        <f>IFERROR(VLOOKUP(H168,DAY!$A$2:$E$3000,5,0),0)</f>
        <v/>
      </c>
      <c r="I47" s="36" t="str">
        <f>IFERROR(VLOOKUP(I168,DAY!$A$2:$E$3000,5,0),0)</f>
        <v/>
      </c>
      <c r="J47" s="36" t="str">
        <f>IFERROR(VLOOKUP(J168,DAY!$A$2:$E$3000,5,0),0)</f>
        <v/>
      </c>
      <c r="K47" s="36" t="str">
        <f>IFERROR(VLOOKUP(K168,DAY!$A$2:$E$3000,5,0),0)</f>
        <v/>
      </c>
      <c r="L47" s="36" t="str">
        <f>IFERROR(VLOOKUP(L168,DAY!$A$2:$E$3000,5,0),0)</f>
        <v/>
      </c>
      <c r="M47" s="36" t="str">
        <f>IFERROR(VLOOKUP(M168,DAY!$A$2:$E$3000,5,0),0)</f>
        <v/>
      </c>
      <c r="N47" s="36" t="str">
        <f>IFERROR(VLOOKUP(N168,DAY!$A$2:$E$3000,5,0),0)</f>
        <v/>
      </c>
      <c r="O47" s="36" t="str">
        <f>IFERROR(VLOOKUP(O168,DAY!$A$2:$E$3000,5,0),0)</f>
        <v/>
      </c>
      <c r="P47" s="36" t="str">
        <f>IFERROR(VLOOKUP(P168,DAY!$A$2:$E$3000,5,0),0)</f>
        <v/>
      </c>
      <c r="Q47" s="36" t="str">
        <f>IFERROR(VLOOKUP(Q168,DAY!$A$2:$E$3000,5,0),0)</f>
        <v/>
      </c>
      <c r="R47" s="36" t="str">
        <f>IFERROR(VLOOKUP(R168,DAY!$A$2:$E$3000,5,0),0)</f>
        <v/>
      </c>
      <c r="S47" s="36" t="str">
        <f>IFERROR(VLOOKUP(S168,DAY!$A$2:$E$3000,5,0),0)</f>
        <v/>
      </c>
      <c r="T47" s="36" t="str">
        <f>IFERROR(VLOOKUP(T168,DAY!$A$2:$E$3000,5,0),0)</f>
        <v/>
      </c>
      <c r="U47" s="36" t="str">
        <f>IFERROR(VLOOKUP(U168,DAY!$A$2:$E$3000,5,0),0)</f>
        <v/>
      </c>
      <c r="V47" s="36" t="str">
        <f>IFERROR(VLOOKUP(V168,DAY!$A$2:$E$3000,5,0),0)</f>
        <v/>
      </c>
      <c r="W47" s="36" t="str">
        <f>IFERROR(VLOOKUP(W168,DAY!$A$2:$E$3000,5,0),0)</f>
        <v>山の日</v>
      </c>
      <c r="X47" s="36" t="str">
        <f>IFERROR(VLOOKUP(X168,DAY!$A$2:$E$3000,5,0),0)</f>
        <v/>
      </c>
      <c r="Y47" s="36" t="str">
        <f>IFERROR(VLOOKUP(Y168,DAY!$A$2:$E$3000,5,0),0)</f>
        <v/>
      </c>
      <c r="Z47" s="36" t="str">
        <f>IFERROR(VLOOKUP(Z168,DAY!$A$2:$E$3000,5,0),0)</f>
        <v/>
      </c>
      <c r="AA47" s="36" t="str">
        <f>IFERROR(VLOOKUP(AA168,DAY!$A$2:$E$3000,5,0),0)</f>
        <v/>
      </c>
      <c r="AB47" s="36" t="str">
        <f>IFERROR(VLOOKUP(AB168,DAY!$A$2:$E$3000,5,0),0)</f>
        <v/>
      </c>
      <c r="AC47" s="36" t="str">
        <f>IFERROR(VLOOKUP(AC168,DAY!$A$2:$E$3000,5,0),0)</f>
        <v/>
      </c>
      <c r="AD47" s="36" t="str">
        <f>IFERROR(VLOOKUP(AD168,DAY!$A$2:$E$3000,5,0),0)</f>
        <v/>
      </c>
      <c r="AE47" s="321"/>
      <c r="AF47" s="323"/>
      <c r="AG47" s="217"/>
      <c r="AH47" s="321"/>
      <c r="AI47" s="326"/>
      <c r="AJ47" s="217"/>
      <c r="AM47" s="137"/>
      <c r="AN47" s="137"/>
      <c r="AQ47" s="128">
        <f>IFERROR(VLOOKUP(AQ169,DAY!$A$2:$E$744,4,0),0)</f>
        <v>0</v>
      </c>
    </row>
    <row r="48" spans="1:52" ht="27.75" customHeight="1" x14ac:dyDescent="0.4">
      <c r="A48" s="318"/>
      <c r="B48" s="130" t="s">
        <v>4</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172">
        <f>IF(COUNT(C48:AD48)=0,+(COUNTIF(C48:AD48,"作業"))+(COUNTIF(C48:AD48,"休日")),"")</f>
        <v>0</v>
      </c>
      <c r="AF48" s="174">
        <f>IF(+COUNT(C48:AD48)=0,(COUNTIF(C48:AD48,"休日")),"")</f>
        <v>0</v>
      </c>
      <c r="AG48" s="315"/>
      <c r="AH48" s="172">
        <f>IF(COUNT(C49:AD49)=0,+(COUNTIF(C49:AD49,"作業"))+(COUNTIF(C49:AD49,"休日")),"")</f>
        <v>0</v>
      </c>
      <c r="AI48" s="174">
        <f>IF(COUNT(C49:AD49)=0,(COUNTIF(C49:AD49,"休日")),"")</f>
        <v>0</v>
      </c>
      <c r="AJ48" s="311"/>
      <c r="AL48" s="131"/>
      <c r="AM48" s="124" t="str">
        <f>IF(ISTEXT(C48),"集計期間","集計期間外")</f>
        <v>集計期間外</v>
      </c>
      <c r="AN48" s="124"/>
      <c r="AO48" s="131"/>
      <c r="AP48" s="131"/>
      <c r="AQ48" s="129">
        <f>IFERROR(VLOOKUP(AQ169,DAY!$A$2:$E$744,5,0),0)</f>
        <v>0</v>
      </c>
      <c r="AR48" s="131"/>
      <c r="AS48" s="131"/>
      <c r="AT48" s="131"/>
      <c r="AU48" s="131"/>
      <c r="AV48" s="131"/>
      <c r="AW48" s="131"/>
      <c r="AX48" s="131"/>
      <c r="AY48" s="131"/>
      <c r="AZ48" s="131"/>
    </row>
    <row r="49" spans="1:52" ht="27.75" customHeight="1" thickBot="1" x14ac:dyDescent="0.45">
      <c r="A49" s="319"/>
      <c r="B49" s="132" t="s">
        <v>5</v>
      </c>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313">
        <f>IFERROR(AM49,0)</f>
        <v>0</v>
      </c>
      <c r="AF49" s="314"/>
      <c r="AG49" s="316"/>
      <c r="AH49" s="313">
        <f>IFERROR(AN49,0)</f>
        <v>0</v>
      </c>
      <c r="AI49" s="314"/>
      <c r="AJ49" s="312"/>
      <c r="AM49" s="133" t="e">
        <f>ROUND(AF48/AE48,3)</f>
        <v>#DIV/0!</v>
      </c>
      <c r="AN49" s="134" t="e">
        <f>ROUND(AI48/AH48,3)</f>
        <v>#DIV/0!</v>
      </c>
      <c r="AQ49" s="135">
        <f>IFERROR(VLOOKUP(AQ169,DAY!$A$2:$E$744,6,0),0)</f>
        <v>0</v>
      </c>
    </row>
    <row r="50" spans="1:52" s="131" customFormat="1" ht="27.75" customHeight="1" thickBot="1" x14ac:dyDescent="0.45">
      <c r="A50" s="317" t="s">
        <v>67</v>
      </c>
      <c r="B50" s="122" t="s">
        <v>0</v>
      </c>
      <c r="C50" s="29">
        <f>IFERROR(VLOOKUP(C169,DAY!$A$2:$E$3000,2,0),0)</f>
        <v>8</v>
      </c>
      <c r="D50" s="29">
        <f>IFERROR(VLOOKUP(D169,DAY!$A$2:$E$744,2,0),0)</f>
        <v>8</v>
      </c>
      <c r="E50" s="29">
        <f>IFERROR(VLOOKUP(E169,DAY!$A$2:$E$744,2,0),0)</f>
        <v>8</v>
      </c>
      <c r="F50" s="29">
        <f>IFERROR(VLOOKUP(F169,DAY!$A$2:$E$744,2,0),0)</f>
        <v>8</v>
      </c>
      <c r="G50" s="29">
        <f>IFERROR(VLOOKUP(G169,DAY!$A$2:$E$744,2,0),0)</f>
        <v>8</v>
      </c>
      <c r="H50" s="29">
        <f>IFERROR(VLOOKUP(H169,DAY!$A$2:$E$744,2,0),0)</f>
        <v>8</v>
      </c>
      <c r="I50" s="29">
        <f>IFERROR(VLOOKUP(I169,DAY!$A$2:$E$744,2,0),0)</f>
        <v>8</v>
      </c>
      <c r="J50" s="29">
        <f>IFERROR(VLOOKUP(J169,DAY!$A$2:$E$744,2,0),0)</f>
        <v>8</v>
      </c>
      <c r="K50" s="29">
        <f>IFERROR(VLOOKUP(K169,DAY!$A$2:$E$744,2,0),0)</f>
        <v>8</v>
      </c>
      <c r="L50" s="29">
        <f>IFERROR(VLOOKUP(L169,DAY!$A$2:$E$744,2,0),0)</f>
        <v>8</v>
      </c>
      <c r="M50" s="29">
        <f>IFERROR(VLOOKUP(M169,DAY!$A$2:$E$744,2,0),0)</f>
        <v>8</v>
      </c>
      <c r="N50" s="29">
        <f>IFERROR(VLOOKUP(N169,DAY!$A$2:$E$744,2,0),0)</f>
        <v>8</v>
      </c>
      <c r="O50" s="29">
        <f>IFERROR(VLOOKUP(O169,DAY!$A$2:$E$744,2,0),0)</f>
        <v>8</v>
      </c>
      <c r="P50" s="29">
        <f>IFERROR(VLOOKUP(P169,DAY!$A$2:$E$744,2,0),0)</f>
        <v>9</v>
      </c>
      <c r="Q50" s="29">
        <f>IFERROR(VLOOKUP(Q169,DAY!$A$2:$E$744,2,0),0)</f>
        <v>9</v>
      </c>
      <c r="R50" s="29">
        <f>IFERROR(VLOOKUP(R169,DAY!$A$2:$E$744,2,0),0)</f>
        <v>9</v>
      </c>
      <c r="S50" s="29">
        <f>IFERROR(VLOOKUP(S169,DAY!$A$2:$E$744,2,0),0)</f>
        <v>9</v>
      </c>
      <c r="T50" s="29">
        <f>IFERROR(VLOOKUP(T169,DAY!$A$2:$E$744,2,0),0)</f>
        <v>9</v>
      </c>
      <c r="U50" s="29">
        <f>IFERROR(VLOOKUP(U169,DAY!$A$2:$E$744,2,0),0)</f>
        <v>9</v>
      </c>
      <c r="V50" s="29">
        <f>IFERROR(VLOOKUP(V169,DAY!$A$2:$E$744,2,0),0)</f>
        <v>9</v>
      </c>
      <c r="W50" s="29">
        <f>IFERROR(VLOOKUP(W169,DAY!$A$2:$E$744,2,0),0)</f>
        <v>9</v>
      </c>
      <c r="X50" s="29">
        <f>IFERROR(VLOOKUP(X169,DAY!$A$2:$E$744,2,0),0)</f>
        <v>9</v>
      </c>
      <c r="Y50" s="29">
        <f>IFERROR(VLOOKUP(Y169,DAY!$A$2:$E$744,2,0),0)</f>
        <v>9</v>
      </c>
      <c r="Z50" s="29">
        <f>IFERROR(VLOOKUP(Z169,DAY!$A$2:$E$744,2,0),0)</f>
        <v>9</v>
      </c>
      <c r="AA50" s="29">
        <f>IFERROR(VLOOKUP(AA169,DAY!$A$2:$E$744,2,0),0)</f>
        <v>9</v>
      </c>
      <c r="AB50" s="29">
        <f>IFERROR(VLOOKUP(AB169,DAY!$A$2:$E$744,2,0),0)</f>
        <v>9</v>
      </c>
      <c r="AC50" s="29">
        <f>IFERROR(VLOOKUP(AC169,DAY!$A$2:$E$744,2,0),0)</f>
        <v>9</v>
      </c>
      <c r="AD50" s="29">
        <f>IFERROR(VLOOKUP(AD169,DAY!$A$2:$E$744,2,0),0)</f>
        <v>9</v>
      </c>
      <c r="AE50" s="320" t="s">
        <v>11</v>
      </c>
      <c r="AF50" s="322" t="s">
        <v>12</v>
      </c>
      <c r="AG50" s="175" t="str">
        <f>IF($AE$6="",$AM$4,$AM$7)</f>
        <v/>
      </c>
      <c r="AH50" s="324" t="s">
        <v>11</v>
      </c>
      <c r="AI50" s="325" t="s">
        <v>13</v>
      </c>
      <c r="AJ50" s="175" t="str">
        <f>IF($AE$6="",$AM$4,$AM$7)</f>
        <v/>
      </c>
      <c r="AL50" s="102"/>
      <c r="AM50" s="124"/>
      <c r="AN50" s="124"/>
      <c r="AO50" s="102"/>
      <c r="AP50" s="102"/>
      <c r="AQ50" s="139">
        <f>IFERROR(VLOOKUP(AQ169,DAY!$A$2:$E$744,7,0),0)</f>
        <v>0</v>
      </c>
      <c r="AR50" s="102"/>
      <c r="AS50" s="102"/>
      <c r="AT50" s="102"/>
      <c r="AU50" s="102"/>
      <c r="AV50" s="102"/>
      <c r="AW50" s="102"/>
      <c r="AX50" s="102"/>
      <c r="AY50" s="102"/>
      <c r="AZ50" s="102"/>
    </row>
    <row r="51" spans="1:52" ht="27.75" customHeight="1" x14ac:dyDescent="0.4">
      <c r="A51" s="318"/>
      <c r="B51" s="123" t="s">
        <v>1</v>
      </c>
      <c r="C51" s="32">
        <f>IFERROR(VLOOKUP(C169,DAY!$A$2:$E$3000,3,0),0)</f>
        <v>19</v>
      </c>
      <c r="D51" s="32">
        <f>IFERROR(VLOOKUP(D169,DAY!$A$2:$E$744,3,0),0)</f>
        <v>20</v>
      </c>
      <c r="E51" s="32">
        <f>IFERROR(VLOOKUP(E169,DAY!$A$2:$E$744,3,0),0)</f>
        <v>21</v>
      </c>
      <c r="F51" s="32">
        <f>IFERROR(VLOOKUP(F169,DAY!$A$2:$E$744,3,0),0)</f>
        <v>22</v>
      </c>
      <c r="G51" s="32">
        <f>IFERROR(VLOOKUP(G169,DAY!$A$2:$E$744,3,0),0)</f>
        <v>23</v>
      </c>
      <c r="H51" s="32">
        <f>IFERROR(VLOOKUP(H169,DAY!$A$2:$E$744,3,0),0)</f>
        <v>24</v>
      </c>
      <c r="I51" s="32">
        <f>IFERROR(VLOOKUP(I169,DAY!$A$2:$E$744,3,0),0)</f>
        <v>25</v>
      </c>
      <c r="J51" s="32">
        <f>IFERROR(VLOOKUP(J169,DAY!$A$2:$E$744,3,0),0)</f>
        <v>26</v>
      </c>
      <c r="K51" s="32">
        <f>IFERROR(VLOOKUP(K169,DAY!$A$2:$E$744,3,0),0)</f>
        <v>27</v>
      </c>
      <c r="L51" s="32">
        <f>IFERROR(VLOOKUP(L169,DAY!$A$2:$E$744,3,0),0)</f>
        <v>28</v>
      </c>
      <c r="M51" s="32">
        <f>IFERROR(VLOOKUP(M169,DAY!$A$2:$E$744,3,0),0)</f>
        <v>29</v>
      </c>
      <c r="N51" s="32">
        <f>IFERROR(VLOOKUP(N169,DAY!$A$2:$E$744,3,0),0)</f>
        <v>30</v>
      </c>
      <c r="O51" s="32">
        <f>IFERROR(VLOOKUP(O169,DAY!$A$2:$E$744,3,0),0)</f>
        <v>31</v>
      </c>
      <c r="P51" s="32">
        <f>IFERROR(VLOOKUP(P169,DAY!$A$2:$E$744,3,0),0)</f>
        <v>1</v>
      </c>
      <c r="Q51" s="32">
        <f>IFERROR(VLOOKUP(Q169,DAY!$A$2:$E$744,3,0),0)</f>
        <v>2</v>
      </c>
      <c r="R51" s="32">
        <f>IFERROR(VLOOKUP(R169,DAY!$A$2:$E$744,3,0),0)</f>
        <v>3</v>
      </c>
      <c r="S51" s="32">
        <f>IFERROR(VLOOKUP(S169,DAY!$A$2:$E$744,3,0),0)</f>
        <v>4</v>
      </c>
      <c r="T51" s="32">
        <f>IFERROR(VLOOKUP(T169,DAY!$A$2:$E$744,3,0),0)</f>
        <v>5</v>
      </c>
      <c r="U51" s="32">
        <f>IFERROR(VLOOKUP(U169,DAY!$A$2:$E$744,3,0),0)</f>
        <v>6</v>
      </c>
      <c r="V51" s="32">
        <f>IFERROR(VLOOKUP(V169,DAY!$A$2:$E$744,3,0),0)</f>
        <v>7</v>
      </c>
      <c r="W51" s="32">
        <f>IFERROR(VLOOKUP(W169,DAY!$A$2:$E$744,3,0),0)</f>
        <v>8</v>
      </c>
      <c r="X51" s="32">
        <f>IFERROR(VLOOKUP(X169,DAY!$A$2:$E$744,3,0),0)</f>
        <v>9</v>
      </c>
      <c r="Y51" s="32">
        <f>IFERROR(VLOOKUP(Y169,DAY!$A$2:$E$744,3,0),0)</f>
        <v>10</v>
      </c>
      <c r="Z51" s="32">
        <f>IFERROR(VLOOKUP(Z169,DAY!$A$2:$E$744,3,0),0)</f>
        <v>11</v>
      </c>
      <c r="AA51" s="32">
        <f>IFERROR(VLOOKUP(AA169,DAY!$A$2:$E$744,3,0),0)</f>
        <v>12</v>
      </c>
      <c r="AB51" s="32">
        <f>IFERROR(VLOOKUP(AB169,DAY!$A$2:$E$744,3,0),0)</f>
        <v>13</v>
      </c>
      <c r="AC51" s="32">
        <f>IFERROR(VLOOKUP(AC169,DAY!$A$2:$E$744,3,0),0)</f>
        <v>14</v>
      </c>
      <c r="AD51" s="33">
        <f>IFERROR(VLOOKUP(AD169,DAY!$A$2:$E$744,3,0),0)</f>
        <v>15</v>
      </c>
      <c r="AE51" s="321"/>
      <c r="AF51" s="323"/>
      <c r="AG51" s="216" t="s">
        <v>122</v>
      </c>
      <c r="AH51" s="321"/>
      <c r="AI51" s="326"/>
      <c r="AJ51" s="216" t="s">
        <v>122</v>
      </c>
      <c r="AM51" s="124"/>
      <c r="AN51" s="124"/>
      <c r="AQ51" s="125">
        <f>IFERROR(VLOOKUP(AQ170,DAY!$A$2:$E$744,2,0),0)</f>
        <v>0</v>
      </c>
    </row>
    <row r="52" spans="1:52" ht="27.75" customHeight="1" x14ac:dyDescent="0.4">
      <c r="A52" s="318"/>
      <c r="B52" s="126" t="s">
        <v>2</v>
      </c>
      <c r="C52" s="35" t="str">
        <f>IFERROR(VLOOKUP(C169,DAY!$A$2:$E$3000,4,0),0)</f>
        <v>火</v>
      </c>
      <c r="D52" s="35" t="str">
        <f>IFERROR(VLOOKUP(D169,DAY!$A$2:$E$3000,4,0),0)</f>
        <v>水</v>
      </c>
      <c r="E52" s="35" t="str">
        <f>IFERROR(VLOOKUP(E169,DAY!$A$2:$E$3000,4,0),0)</f>
        <v>木</v>
      </c>
      <c r="F52" s="35" t="str">
        <f>IFERROR(VLOOKUP(F169,DAY!$A$2:$E$3000,4,0),0)</f>
        <v>金</v>
      </c>
      <c r="G52" s="35" t="str">
        <f>IFERROR(VLOOKUP(G169,DAY!$A$2:$E$3000,4,0),0)</f>
        <v>土</v>
      </c>
      <c r="H52" s="35" t="str">
        <f>IFERROR(VLOOKUP(H169,DAY!$A$2:$E$3000,4,0),0)</f>
        <v>日</v>
      </c>
      <c r="I52" s="35" t="str">
        <f>IFERROR(VLOOKUP(I169,DAY!$A$2:$E$3000,4,0),0)</f>
        <v>月</v>
      </c>
      <c r="J52" s="35" t="str">
        <f>IFERROR(VLOOKUP(J169,DAY!$A$2:$E$3000,4,0),0)</f>
        <v>火</v>
      </c>
      <c r="K52" s="35" t="str">
        <f>IFERROR(VLOOKUP(K169,DAY!$A$2:$E$3000,4,0),0)</f>
        <v>水</v>
      </c>
      <c r="L52" s="35" t="str">
        <f>IFERROR(VLOOKUP(L169,DAY!$A$2:$E$3000,4,0),0)</f>
        <v>木</v>
      </c>
      <c r="M52" s="35" t="str">
        <f>IFERROR(VLOOKUP(M169,DAY!$A$2:$E$3000,4,0),0)</f>
        <v>金</v>
      </c>
      <c r="N52" s="35" t="str">
        <f>IFERROR(VLOOKUP(N169,DAY!$A$2:$E$3000,4,0),0)</f>
        <v>土</v>
      </c>
      <c r="O52" s="35" t="str">
        <f>IFERROR(VLOOKUP(O169,DAY!$A$2:$E$3000,4,0),0)</f>
        <v>日</v>
      </c>
      <c r="P52" s="35" t="str">
        <f>IFERROR(VLOOKUP(P169,DAY!$A$2:$E$3000,4,0),0)</f>
        <v>月</v>
      </c>
      <c r="Q52" s="35" t="str">
        <f>IFERROR(VLOOKUP(Q169,DAY!$A$2:$E$3000,4,0),0)</f>
        <v>火</v>
      </c>
      <c r="R52" s="35" t="str">
        <f>IFERROR(VLOOKUP(R169,DAY!$A$2:$E$3000,4,0),0)</f>
        <v>水</v>
      </c>
      <c r="S52" s="35" t="str">
        <f>IFERROR(VLOOKUP(S169,DAY!$A$2:$E$3000,4,0),0)</f>
        <v>木</v>
      </c>
      <c r="T52" s="35" t="str">
        <f>IFERROR(VLOOKUP(T169,DAY!$A$2:$E$3000,4,0),0)</f>
        <v>金</v>
      </c>
      <c r="U52" s="35" t="str">
        <f>IFERROR(VLOOKUP(U169,DAY!$A$2:$E$3000,4,0),0)</f>
        <v>土</v>
      </c>
      <c r="V52" s="35" t="str">
        <f>IFERROR(VLOOKUP(V169,DAY!$A$2:$E$3000,4,0),0)</f>
        <v>日</v>
      </c>
      <c r="W52" s="35" t="str">
        <f>IFERROR(VLOOKUP(W169,DAY!$A$2:$E$3000,4,0),0)</f>
        <v>月</v>
      </c>
      <c r="X52" s="35" t="str">
        <f>IFERROR(VLOOKUP(X169,DAY!$A$2:$E$3000,4,0),0)</f>
        <v>火</v>
      </c>
      <c r="Y52" s="35" t="str">
        <f>IFERROR(VLOOKUP(Y169,DAY!$A$2:$E$3000,4,0),0)</f>
        <v>水</v>
      </c>
      <c r="Z52" s="35" t="str">
        <f>IFERROR(VLOOKUP(Z169,DAY!$A$2:$E$3000,4,0),0)</f>
        <v>木</v>
      </c>
      <c r="AA52" s="35" t="str">
        <f>IFERROR(VLOOKUP(AA169,DAY!$A$2:$E$3000,4,0),0)</f>
        <v>金</v>
      </c>
      <c r="AB52" s="35" t="str">
        <f>IFERROR(VLOOKUP(AB169,DAY!$A$2:$E$3000,4,0),0)</f>
        <v>土</v>
      </c>
      <c r="AC52" s="35" t="str">
        <f>IFERROR(VLOOKUP(AC169,DAY!$A$2:$E$3000,4,0),0)</f>
        <v>日</v>
      </c>
      <c r="AD52" s="35" t="str">
        <f>IFERROR(VLOOKUP(AD169,DAY!$A$2:$E$3000,4,0),0)</f>
        <v>月</v>
      </c>
      <c r="AE52" s="321"/>
      <c r="AF52" s="323"/>
      <c r="AG52" s="216"/>
      <c r="AH52" s="321"/>
      <c r="AI52" s="326"/>
      <c r="AJ52" s="216"/>
      <c r="AM52" s="124"/>
      <c r="AN52" s="124"/>
      <c r="AQ52" s="128">
        <f>IFERROR(VLOOKUP(AQ170,DAY!$A$2:$E$744,3,0),0)</f>
        <v>0</v>
      </c>
    </row>
    <row r="53" spans="1:52" ht="88.5" customHeight="1" x14ac:dyDescent="0.4">
      <c r="A53" s="318"/>
      <c r="B53" s="129" t="s">
        <v>3</v>
      </c>
      <c r="C53" s="36" t="str">
        <f>IFERROR(VLOOKUP(C169,DAY!$A$2:$E$3000,5,0),0)</f>
        <v/>
      </c>
      <c r="D53" s="36" t="str">
        <f>IFERROR(VLOOKUP(D169,DAY!$A$2:$E$3000,5,0),0)</f>
        <v/>
      </c>
      <c r="E53" s="36" t="str">
        <f>IFERROR(VLOOKUP(E169,DAY!$A$2:$E$3000,5,0),0)</f>
        <v/>
      </c>
      <c r="F53" s="36" t="str">
        <f>IFERROR(VLOOKUP(F169,DAY!$A$2:$E$3000,5,0),0)</f>
        <v/>
      </c>
      <c r="G53" s="36" t="str">
        <f>IFERROR(VLOOKUP(G169,DAY!$A$2:$E$3000,5,0),0)</f>
        <v/>
      </c>
      <c r="H53" s="36" t="str">
        <f>IFERROR(VLOOKUP(H169,DAY!$A$2:$E$3000,5,0),0)</f>
        <v/>
      </c>
      <c r="I53" s="36" t="str">
        <f>IFERROR(VLOOKUP(I169,DAY!$A$2:$E$3000,5,0),0)</f>
        <v/>
      </c>
      <c r="J53" s="36" t="str">
        <f>IFERROR(VLOOKUP(J169,DAY!$A$2:$E$3000,5,0),0)</f>
        <v/>
      </c>
      <c r="K53" s="36" t="str">
        <f>IFERROR(VLOOKUP(K169,DAY!$A$2:$E$3000,5,0),0)</f>
        <v/>
      </c>
      <c r="L53" s="36" t="str">
        <f>IFERROR(VLOOKUP(L169,DAY!$A$2:$E$3000,5,0),0)</f>
        <v/>
      </c>
      <c r="M53" s="36" t="str">
        <f>IFERROR(VLOOKUP(M169,DAY!$A$2:$E$3000,5,0),0)</f>
        <v/>
      </c>
      <c r="N53" s="36" t="str">
        <f>IFERROR(VLOOKUP(N169,DAY!$A$2:$E$3000,5,0),0)</f>
        <v/>
      </c>
      <c r="O53" s="36" t="str">
        <f>IFERROR(VLOOKUP(O169,DAY!$A$2:$E$3000,5,0),0)</f>
        <v/>
      </c>
      <c r="P53" s="36" t="str">
        <f>IFERROR(VLOOKUP(P169,DAY!$A$2:$E$3000,5,0),0)</f>
        <v/>
      </c>
      <c r="Q53" s="36" t="str">
        <f>IFERROR(VLOOKUP(Q169,DAY!$A$2:$E$3000,5,0),0)</f>
        <v/>
      </c>
      <c r="R53" s="36" t="str">
        <f>IFERROR(VLOOKUP(R169,DAY!$A$2:$E$3000,5,0),0)</f>
        <v/>
      </c>
      <c r="S53" s="36" t="str">
        <f>IFERROR(VLOOKUP(S169,DAY!$A$2:$E$3000,5,0),0)</f>
        <v/>
      </c>
      <c r="T53" s="36" t="str">
        <f>IFERROR(VLOOKUP(T169,DAY!$A$2:$E$3000,5,0),0)</f>
        <v/>
      </c>
      <c r="U53" s="36" t="str">
        <f>IFERROR(VLOOKUP(U169,DAY!$A$2:$E$3000,5,0),0)</f>
        <v/>
      </c>
      <c r="V53" s="36" t="str">
        <f>IFERROR(VLOOKUP(V169,DAY!$A$2:$E$3000,5,0),0)</f>
        <v/>
      </c>
      <c r="W53" s="36" t="str">
        <f>IFERROR(VLOOKUP(W169,DAY!$A$2:$E$3000,5,0),0)</f>
        <v/>
      </c>
      <c r="X53" s="36" t="str">
        <f>IFERROR(VLOOKUP(X169,DAY!$A$2:$E$3000,5,0),0)</f>
        <v/>
      </c>
      <c r="Y53" s="36" t="str">
        <f>IFERROR(VLOOKUP(Y169,DAY!$A$2:$E$3000,5,0),0)</f>
        <v/>
      </c>
      <c r="Z53" s="36" t="str">
        <f>IFERROR(VLOOKUP(Z169,DAY!$A$2:$E$3000,5,0),0)</f>
        <v/>
      </c>
      <c r="AA53" s="36" t="str">
        <f>IFERROR(VLOOKUP(AA169,DAY!$A$2:$E$3000,5,0),0)</f>
        <v/>
      </c>
      <c r="AB53" s="36" t="str">
        <f>IFERROR(VLOOKUP(AB169,DAY!$A$2:$E$3000,5,0),0)</f>
        <v/>
      </c>
      <c r="AC53" s="36" t="str">
        <f>IFERROR(VLOOKUP(AC169,DAY!$A$2:$E$3000,5,0),0)</f>
        <v/>
      </c>
      <c r="AD53" s="36" t="str">
        <f>IFERROR(VLOOKUP(AD169,DAY!$A$2:$E$3000,5,0),0)</f>
        <v>敬老の日</v>
      </c>
      <c r="AE53" s="321"/>
      <c r="AF53" s="323"/>
      <c r="AG53" s="217"/>
      <c r="AH53" s="321"/>
      <c r="AI53" s="326"/>
      <c r="AJ53" s="217"/>
      <c r="AM53" s="137"/>
      <c r="AN53" s="137"/>
      <c r="AQ53" s="128">
        <f>IFERROR(VLOOKUP(AQ170,DAY!$A$2:$E$744,4,0),0)</f>
        <v>0</v>
      </c>
    </row>
    <row r="54" spans="1:52" ht="27.75" customHeight="1" x14ac:dyDescent="0.4">
      <c r="A54" s="318"/>
      <c r="B54" s="130" t="s">
        <v>4</v>
      </c>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172">
        <f>IF(COUNT(C54:AD54)=0,+(COUNTIF(C54:AD54,"作業"))+(COUNTIF(C54:AD54,"休日")),"")</f>
        <v>0</v>
      </c>
      <c r="AF54" s="174">
        <f>IF(+COUNT(C54:AD54)=0,(COUNTIF(C54:AD54,"休日")),"")</f>
        <v>0</v>
      </c>
      <c r="AG54" s="315"/>
      <c r="AH54" s="172">
        <f>IF(COUNT(C55:AD55)=0,+(COUNTIF(C55:AD55,"作業"))+(COUNTIF(C55:AD55,"休日")),"")</f>
        <v>0</v>
      </c>
      <c r="AI54" s="174">
        <f>IF(COUNT(C55:AD55)=0,(COUNTIF(C55:AD55,"休日")),"")</f>
        <v>0</v>
      </c>
      <c r="AJ54" s="311"/>
      <c r="AL54" s="131"/>
      <c r="AM54" s="124" t="str">
        <f>IF(ISTEXT(C54),"集計期間","集計期間外")</f>
        <v>集計期間外</v>
      </c>
      <c r="AN54" s="124"/>
      <c r="AQ54" s="129">
        <f>IFERROR(VLOOKUP(AQ170,DAY!$A$2:$E$744,5,0),0)</f>
        <v>0</v>
      </c>
    </row>
    <row r="55" spans="1:52" ht="27.75" customHeight="1" thickBot="1" x14ac:dyDescent="0.45">
      <c r="A55" s="319"/>
      <c r="B55" s="132" t="s">
        <v>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313">
        <f>IFERROR(AM55,0)</f>
        <v>0</v>
      </c>
      <c r="AF55" s="314"/>
      <c r="AG55" s="316"/>
      <c r="AH55" s="313">
        <f>IFERROR(AN55,0)</f>
        <v>0</v>
      </c>
      <c r="AI55" s="314"/>
      <c r="AJ55" s="312"/>
      <c r="AM55" s="133" t="e">
        <f>ROUND(AF54/AE54,3)</f>
        <v>#DIV/0!</v>
      </c>
      <c r="AN55" s="134" t="e">
        <f>ROUND(AI54/AH54,3)</f>
        <v>#DIV/0!</v>
      </c>
      <c r="AQ55" s="135">
        <f>IFERROR(VLOOKUP(AQ170,DAY!$A$2:$E$744,6,0),0)</f>
        <v>0</v>
      </c>
    </row>
    <row r="56" spans="1:52" ht="27.75" customHeight="1" thickBot="1" x14ac:dyDescent="0.45">
      <c r="A56" s="317" t="s">
        <v>68</v>
      </c>
      <c r="B56" s="122" t="s">
        <v>0</v>
      </c>
      <c r="C56" s="44">
        <f>IFERROR(VLOOKUP(C170,DAY!$A$2:$E$3000,2,0),0)</f>
        <v>9</v>
      </c>
      <c r="D56" s="44">
        <f>IFERROR(VLOOKUP(D170,DAY!$A$2:$E$744,2,0),0)</f>
        <v>9</v>
      </c>
      <c r="E56" s="44">
        <f>IFERROR(VLOOKUP(E170,DAY!$A$2:$E$744,2,0),0)</f>
        <v>9</v>
      </c>
      <c r="F56" s="44">
        <f>IFERROR(VLOOKUP(F170,DAY!$A$2:$E$744,2,0),0)</f>
        <v>9</v>
      </c>
      <c r="G56" s="44">
        <f>IFERROR(VLOOKUP(G170,DAY!$A$2:$E$744,2,0),0)</f>
        <v>9</v>
      </c>
      <c r="H56" s="44">
        <f>IFERROR(VLOOKUP(H170,DAY!$A$2:$E$744,2,0),0)</f>
        <v>9</v>
      </c>
      <c r="I56" s="44">
        <f>IFERROR(VLOOKUP(I170,DAY!$A$2:$E$744,2,0),0)</f>
        <v>9</v>
      </c>
      <c r="J56" s="44">
        <f>IFERROR(VLOOKUP(J170,DAY!$A$2:$E$744,2,0),0)</f>
        <v>9</v>
      </c>
      <c r="K56" s="44">
        <f>IFERROR(VLOOKUP(K170,DAY!$A$2:$E$744,2,0),0)</f>
        <v>9</v>
      </c>
      <c r="L56" s="44">
        <f>IFERROR(VLOOKUP(L170,DAY!$A$2:$E$744,2,0),0)</f>
        <v>9</v>
      </c>
      <c r="M56" s="44">
        <f>IFERROR(VLOOKUP(M170,DAY!$A$2:$E$744,2,0),0)</f>
        <v>9</v>
      </c>
      <c r="N56" s="44">
        <f>IFERROR(VLOOKUP(N170,DAY!$A$2:$E$744,2,0),0)</f>
        <v>9</v>
      </c>
      <c r="O56" s="44">
        <f>IFERROR(VLOOKUP(O170,DAY!$A$2:$E$744,2,0),0)</f>
        <v>9</v>
      </c>
      <c r="P56" s="44">
        <f>IFERROR(VLOOKUP(P170,DAY!$A$2:$E$744,2,0),0)</f>
        <v>9</v>
      </c>
      <c r="Q56" s="44">
        <f>IFERROR(VLOOKUP(Q170,DAY!$A$2:$E$744,2,0),0)</f>
        <v>9</v>
      </c>
      <c r="R56" s="44">
        <f>IFERROR(VLOOKUP(R170,DAY!$A$2:$E$744,2,0),0)</f>
        <v>10</v>
      </c>
      <c r="S56" s="44">
        <f>IFERROR(VLOOKUP(S170,DAY!$A$2:$E$744,2,0),0)</f>
        <v>10</v>
      </c>
      <c r="T56" s="44">
        <f>IFERROR(VLOOKUP(T170,DAY!$A$2:$E$744,2,0),0)</f>
        <v>10</v>
      </c>
      <c r="U56" s="44">
        <f>IFERROR(VLOOKUP(U170,DAY!$A$2:$E$744,2,0),0)</f>
        <v>10</v>
      </c>
      <c r="V56" s="44">
        <f>IFERROR(VLOOKUP(V170,DAY!$A$2:$E$744,2,0),0)</f>
        <v>10</v>
      </c>
      <c r="W56" s="44">
        <f>IFERROR(VLOOKUP(W170,DAY!$A$2:$E$744,2,0),0)</f>
        <v>10</v>
      </c>
      <c r="X56" s="44">
        <f>IFERROR(VLOOKUP(X170,DAY!$A$2:$E$744,2,0),0)</f>
        <v>10</v>
      </c>
      <c r="Y56" s="44">
        <f>IFERROR(VLOOKUP(Y170,DAY!$A$2:$E$744,2,0),0)</f>
        <v>10</v>
      </c>
      <c r="Z56" s="44">
        <f>IFERROR(VLOOKUP(Z170,DAY!$A$2:$E$744,2,0),0)</f>
        <v>10</v>
      </c>
      <c r="AA56" s="44">
        <f>IFERROR(VLOOKUP(AA170,DAY!$A$2:$E$744,2,0),0)</f>
        <v>10</v>
      </c>
      <c r="AB56" s="44">
        <f>IFERROR(VLOOKUP(AB170,DAY!$A$2:$E$744,2,0),0)</f>
        <v>10</v>
      </c>
      <c r="AC56" s="44">
        <f>IFERROR(VLOOKUP(AC170,DAY!$A$2:$E$744,2,0),0)</f>
        <v>10</v>
      </c>
      <c r="AD56" s="44">
        <f>IFERROR(VLOOKUP(AD170,DAY!$A$2:$E$744,2,0),0)</f>
        <v>10</v>
      </c>
      <c r="AE56" s="320" t="s">
        <v>11</v>
      </c>
      <c r="AF56" s="322" t="s">
        <v>12</v>
      </c>
      <c r="AG56" s="175" t="str">
        <f>IF($AE$6="",$AM$4,$AM$7)</f>
        <v/>
      </c>
      <c r="AH56" s="324" t="s">
        <v>11</v>
      </c>
      <c r="AI56" s="325" t="s">
        <v>13</v>
      </c>
      <c r="AJ56" s="175" t="str">
        <f>IF($AE$6="",$AM$4,$AM$7)</f>
        <v/>
      </c>
      <c r="AK56" s="131"/>
      <c r="AM56" s="124"/>
      <c r="AN56" s="124"/>
      <c r="AQ56" s="136">
        <f>IFERROR(VLOOKUP(AQ170,DAY!$A$2:$E$744,7,0),0)</f>
        <v>0</v>
      </c>
    </row>
    <row r="57" spans="1:52" ht="27.75" customHeight="1" x14ac:dyDescent="0.4">
      <c r="A57" s="318"/>
      <c r="B57" s="123" t="s">
        <v>1</v>
      </c>
      <c r="C57" s="32">
        <f>IFERROR(VLOOKUP(C170,DAY!$A$2:$E$3000,3,0),0)</f>
        <v>16</v>
      </c>
      <c r="D57" s="32">
        <f>IFERROR(VLOOKUP(D170,DAY!$A$2:$E$744,3,0),0)</f>
        <v>17</v>
      </c>
      <c r="E57" s="32">
        <f>IFERROR(VLOOKUP(E170,DAY!$A$2:$E$744,3,0),0)</f>
        <v>18</v>
      </c>
      <c r="F57" s="32">
        <f>IFERROR(VLOOKUP(F170,DAY!$A$2:$E$744,3,0),0)</f>
        <v>19</v>
      </c>
      <c r="G57" s="32">
        <f>IFERROR(VLOOKUP(G170,DAY!$A$2:$E$744,3,0),0)</f>
        <v>20</v>
      </c>
      <c r="H57" s="32">
        <f>IFERROR(VLOOKUP(H170,DAY!$A$2:$E$744,3,0),0)</f>
        <v>21</v>
      </c>
      <c r="I57" s="32">
        <f>IFERROR(VLOOKUP(I170,DAY!$A$2:$E$744,3,0),0)</f>
        <v>22</v>
      </c>
      <c r="J57" s="32">
        <f>IFERROR(VLOOKUP(J170,DAY!$A$2:$E$744,3,0),0)</f>
        <v>23</v>
      </c>
      <c r="K57" s="32">
        <f>IFERROR(VLOOKUP(K170,DAY!$A$2:$E$744,3,0),0)</f>
        <v>24</v>
      </c>
      <c r="L57" s="32">
        <f>IFERROR(VLOOKUP(L170,DAY!$A$2:$E$744,3,0),0)</f>
        <v>25</v>
      </c>
      <c r="M57" s="32">
        <f>IFERROR(VLOOKUP(M170,DAY!$A$2:$E$744,3,0),0)</f>
        <v>26</v>
      </c>
      <c r="N57" s="32">
        <f>IFERROR(VLOOKUP(N170,DAY!$A$2:$E$744,3,0),0)</f>
        <v>27</v>
      </c>
      <c r="O57" s="32">
        <f>IFERROR(VLOOKUP(O170,DAY!$A$2:$E$744,3,0),0)</f>
        <v>28</v>
      </c>
      <c r="P57" s="32">
        <f>IFERROR(VLOOKUP(P170,DAY!$A$2:$E$744,3,0),0)</f>
        <v>29</v>
      </c>
      <c r="Q57" s="32">
        <f>IFERROR(VLOOKUP(Q170,DAY!$A$2:$E$744,3,0),0)</f>
        <v>30</v>
      </c>
      <c r="R57" s="32">
        <f>IFERROR(VLOOKUP(R170,DAY!$A$2:$E$744,3,0),0)</f>
        <v>1</v>
      </c>
      <c r="S57" s="32">
        <f>IFERROR(VLOOKUP(S170,DAY!$A$2:$E$744,3,0),0)</f>
        <v>2</v>
      </c>
      <c r="T57" s="32">
        <f>IFERROR(VLOOKUP(T170,DAY!$A$2:$E$744,3,0),0)</f>
        <v>3</v>
      </c>
      <c r="U57" s="32">
        <f>IFERROR(VLOOKUP(U170,DAY!$A$2:$E$744,3,0),0)</f>
        <v>4</v>
      </c>
      <c r="V57" s="32">
        <f>IFERROR(VLOOKUP(V170,DAY!$A$2:$E$744,3,0),0)</f>
        <v>5</v>
      </c>
      <c r="W57" s="32">
        <f>IFERROR(VLOOKUP(W170,DAY!$A$2:$E$744,3,0),0)</f>
        <v>6</v>
      </c>
      <c r="X57" s="32">
        <f>IFERROR(VLOOKUP(X170,DAY!$A$2:$E$744,3,0),0)</f>
        <v>7</v>
      </c>
      <c r="Y57" s="32">
        <f>IFERROR(VLOOKUP(Y170,DAY!$A$2:$E$744,3,0),0)</f>
        <v>8</v>
      </c>
      <c r="Z57" s="32">
        <f>IFERROR(VLOOKUP(Z170,DAY!$A$2:$E$744,3,0),0)</f>
        <v>9</v>
      </c>
      <c r="AA57" s="32">
        <f>IFERROR(VLOOKUP(AA170,DAY!$A$2:$E$744,3,0),0)</f>
        <v>10</v>
      </c>
      <c r="AB57" s="32">
        <f>IFERROR(VLOOKUP(AB170,DAY!$A$2:$E$744,3,0),0)</f>
        <v>11</v>
      </c>
      <c r="AC57" s="32">
        <f>IFERROR(VLOOKUP(AC170,DAY!$A$2:$E$744,3,0),0)</f>
        <v>12</v>
      </c>
      <c r="AD57" s="33">
        <f>IFERROR(VLOOKUP(AD170,DAY!$A$2:$E$744,3,0),0)</f>
        <v>13</v>
      </c>
      <c r="AE57" s="321"/>
      <c r="AF57" s="323"/>
      <c r="AG57" s="216" t="s">
        <v>122</v>
      </c>
      <c r="AH57" s="321"/>
      <c r="AI57" s="326"/>
      <c r="AJ57" s="216" t="s">
        <v>122</v>
      </c>
      <c r="AM57" s="124"/>
      <c r="AN57" s="124"/>
      <c r="AQ57" s="126">
        <f>IFERROR(VLOOKUP(AQ171,DAY!$A$2:$E$744,2,0),0)</f>
        <v>0</v>
      </c>
    </row>
    <row r="58" spans="1:52" ht="27.75" customHeight="1" x14ac:dyDescent="0.4">
      <c r="A58" s="318"/>
      <c r="B58" s="126" t="s">
        <v>2</v>
      </c>
      <c r="C58" s="35" t="str">
        <f>IFERROR(VLOOKUP(C170,DAY!$A$2:$E$3000,4,0),0)</f>
        <v>火</v>
      </c>
      <c r="D58" s="35" t="str">
        <f>IFERROR(VLOOKUP(D170,DAY!$A$2:$E$3000,4,0),0)</f>
        <v>水</v>
      </c>
      <c r="E58" s="35" t="str">
        <f>IFERROR(VLOOKUP(E170,DAY!$A$2:$E$3000,4,0),0)</f>
        <v>木</v>
      </c>
      <c r="F58" s="35" t="str">
        <f>IFERROR(VLOOKUP(F170,DAY!$A$2:$E$3000,4,0),0)</f>
        <v>金</v>
      </c>
      <c r="G58" s="35" t="str">
        <f>IFERROR(VLOOKUP(G170,DAY!$A$2:$E$3000,4,0),0)</f>
        <v>土</v>
      </c>
      <c r="H58" s="35" t="str">
        <f>IFERROR(VLOOKUP(H170,DAY!$A$2:$E$3000,4,0),0)</f>
        <v>日</v>
      </c>
      <c r="I58" s="35" t="str">
        <f>IFERROR(VLOOKUP(I170,DAY!$A$2:$E$3000,4,0),0)</f>
        <v>月</v>
      </c>
      <c r="J58" s="35" t="str">
        <f>IFERROR(VLOOKUP(J170,DAY!$A$2:$E$3000,4,0),0)</f>
        <v>火</v>
      </c>
      <c r="K58" s="35" t="str">
        <f>IFERROR(VLOOKUP(K170,DAY!$A$2:$E$3000,4,0),0)</f>
        <v>水</v>
      </c>
      <c r="L58" s="35" t="str">
        <f>IFERROR(VLOOKUP(L170,DAY!$A$2:$E$3000,4,0),0)</f>
        <v>木</v>
      </c>
      <c r="M58" s="35" t="str">
        <f>IFERROR(VLOOKUP(M170,DAY!$A$2:$E$3000,4,0),0)</f>
        <v>金</v>
      </c>
      <c r="N58" s="35" t="str">
        <f>IFERROR(VLOOKUP(N170,DAY!$A$2:$E$3000,4,0),0)</f>
        <v>土</v>
      </c>
      <c r="O58" s="35" t="str">
        <f>IFERROR(VLOOKUP(O170,DAY!$A$2:$E$3000,4,0),0)</f>
        <v>日</v>
      </c>
      <c r="P58" s="35" t="str">
        <f>IFERROR(VLOOKUP(P170,DAY!$A$2:$E$3000,4,0),0)</f>
        <v>月</v>
      </c>
      <c r="Q58" s="35" t="str">
        <f>IFERROR(VLOOKUP(Q170,DAY!$A$2:$E$3000,4,0),0)</f>
        <v>火</v>
      </c>
      <c r="R58" s="35" t="str">
        <f>IFERROR(VLOOKUP(R170,DAY!$A$2:$E$3000,4,0),0)</f>
        <v>水</v>
      </c>
      <c r="S58" s="35" t="str">
        <f>IFERROR(VLOOKUP(S170,DAY!$A$2:$E$3000,4,0),0)</f>
        <v>木</v>
      </c>
      <c r="T58" s="35" t="str">
        <f>IFERROR(VLOOKUP(T170,DAY!$A$2:$E$3000,4,0),0)</f>
        <v>金</v>
      </c>
      <c r="U58" s="35" t="str">
        <f>IFERROR(VLOOKUP(U170,DAY!$A$2:$E$3000,4,0),0)</f>
        <v>土</v>
      </c>
      <c r="V58" s="35" t="str">
        <f>IFERROR(VLOOKUP(V170,DAY!$A$2:$E$3000,4,0),0)</f>
        <v>日</v>
      </c>
      <c r="W58" s="35" t="str">
        <f>IFERROR(VLOOKUP(W170,DAY!$A$2:$E$3000,4,0),0)</f>
        <v>月</v>
      </c>
      <c r="X58" s="35" t="str">
        <f>IFERROR(VLOOKUP(X170,DAY!$A$2:$E$3000,4,0),0)</f>
        <v>火</v>
      </c>
      <c r="Y58" s="35" t="str">
        <f>IFERROR(VLOOKUP(Y170,DAY!$A$2:$E$3000,4,0),0)</f>
        <v>水</v>
      </c>
      <c r="Z58" s="35" t="str">
        <f>IFERROR(VLOOKUP(Z170,DAY!$A$2:$E$3000,4,0),0)</f>
        <v>木</v>
      </c>
      <c r="AA58" s="35" t="str">
        <f>IFERROR(VLOOKUP(AA170,DAY!$A$2:$E$3000,4,0),0)</f>
        <v>金</v>
      </c>
      <c r="AB58" s="35" t="str">
        <f>IFERROR(VLOOKUP(AB170,DAY!$A$2:$E$3000,4,0),0)</f>
        <v>土</v>
      </c>
      <c r="AC58" s="35" t="str">
        <f>IFERROR(VLOOKUP(AC170,DAY!$A$2:$E$3000,4,0),0)</f>
        <v>日</v>
      </c>
      <c r="AD58" s="35" t="str">
        <f>IFERROR(VLOOKUP(AD170,DAY!$A$2:$E$3000,4,0),0)</f>
        <v>月</v>
      </c>
      <c r="AE58" s="321"/>
      <c r="AF58" s="323"/>
      <c r="AG58" s="216"/>
      <c r="AH58" s="321"/>
      <c r="AI58" s="326"/>
      <c r="AJ58" s="216"/>
      <c r="AM58" s="124"/>
      <c r="AN58" s="124"/>
      <c r="AQ58" s="128">
        <f>IFERROR(VLOOKUP(AQ171,DAY!$A$2:$E$744,3,0),0)</f>
        <v>0</v>
      </c>
    </row>
    <row r="59" spans="1:52" ht="88.5" customHeight="1" x14ac:dyDescent="0.4">
      <c r="A59" s="318"/>
      <c r="B59" s="129" t="s">
        <v>3</v>
      </c>
      <c r="C59" s="36" t="str">
        <f>IFERROR(VLOOKUP(C170,DAY!$A$2:$E$3000,5,0),0)</f>
        <v/>
      </c>
      <c r="D59" s="36" t="str">
        <f>IFERROR(VLOOKUP(D170,DAY!$A$2:$E$3000,5,0),0)</f>
        <v/>
      </c>
      <c r="E59" s="36" t="str">
        <f>IFERROR(VLOOKUP(E170,DAY!$A$2:$E$3000,5,0),0)</f>
        <v/>
      </c>
      <c r="F59" s="36" t="str">
        <f>IFERROR(VLOOKUP(F170,DAY!$A$2:$E$3000,5,0),0)</f>
        <v/>
      </c>
      <c r="G59" s="36" t="str">
        <f>IFERROR(VLOOKUP(G170,DAY!$A$2:$E$3000,5,0),0)</f>
        <v/>
      </c>
      <c r="H59" s="36" t="str">
        <f>IFERROR(VLOOKUP(H170,DAY!$A$2:$E$3000,5,0),0)</f>
        <v/>
      </c>
      <c r="I59" s="36" t="str">
        <f>IFERROR(VLOOKUP(I170,DAY!$A$2:$E$3000,5,0),0)</f>
        <v/>
      </c>
      <c r="J59" s="36" t="str">
        <f>IFERROR(VLOOKUP(J170,DAY!$A$2:$E$3000,5,0),0)</f>
        <v>秋分の日</v>
      </c>
      <c r="K59" s="36" t="str">
        <f>IFERROR(VLOOKUP(K170,DAY!$A$2:$E$3000,5,0),0)</f>
        <v/>
      </c>
      <c r="L59" s="36" t="str">
        <f>IFERROR(VLOOKUP(L170,DAY!$A$2:$E$3000,5,0),0)</f>
        <v/>
      </c>
      <c r="M59" s="36" t="str">
        <f>IFERROR(VLOOKUP(M170,DAY!$A$2:$E$3000,5,0),0)</f>
        <v/>
      </c>
      <c r="N59" s="36" t="str">
        <f>IFERROR(VLOOKUP(N170,DAY!$A$2:$E$3000,5,0),0)</f>
        <v/>
      </c>
      <c r="O59" s="36" t="str">
        <f>IFERROR(VLOOKUP(O170,DAY!$A$2:$E$3000,5,0),0)</f>
        <v/>
      </c>
      <c r="P59" s="36" t="str">
        <f>IFERROR(VLOOKUP(P170,DAY!$A$2:$E$3000,5,0),0)</f>
        <v/>
      </c>
      <c r="Q59" s="36" t="str">
        <f>IFERROR(VLOOKUP(Q170,DAY!$A$2:$E$3000,5,0),0)</f>
        <v/>
      </c>
      <c r="R59" s="36" t="str">
        <f>IFERROR(VLOOKUP(R170,DAY!$A$2:$E$3000,5,0),0)</f>
        <v/>
      </c>
      <c r="S59" s="36" t="str">
        <f>IFERROR(VLOOKUP(S170,DAY!$A$2:$E$3000,5,0),0)</f>
        <v/>
      </c>
      <c r="T59" s="36" t="str">
        <f>IFERROR(VLOOKUP(T170,DAY!$A$2:$E$3000,5,0),0)</f>
        <v/>
      </c>
      <c r="U59" s="36" t="str">
        <f>IFERROR(VLOOKUP(U170,DAY!$A$2:$E$3000,5,0),0)</f>
        <v/>
      </c>
      <c r="V59" s="36" t="str">
        <f>IFERROR(VLOOKUP(V170,DAY!$A$2:$E$3000,5,0),0)</f>
        <v/>
      </c>
      <c r="W59" s="36" t="str">
        <f>IFERROR(VLOOKUP(W170,DAY!$A$2:$E$3000,5,0),0)</f>
        <v/>
      </c>
      <c r="X59" s="36" t="str">
        <f>IFERROR(VLOOKUP(X170,DAY!$A$2:$E$3000,5,0),0)</f>
        <v/>
      </c>
      <c r="Y59" s="36" t="str">
        <f>IFERROR(VLOOKUP(Y170,DAY!$A$2:$E$3000,5,0),0)</f>
        <v/>
      </c>
      <c r="Z59" s="36" t="str">
        <f>IFERROR(VLOOKUP(Z170,DAY!$A$2:$E$3000,5,0),0)</f>
        <v/>
      </c>
      <c r="AA59" s="36" t="str">
        <f>IFERROR(VLOOKUP(AA170,DAY!$A$2:$E$3000,5,0),0)</f>
        <v/>
      </c>
      <c r="AB59" s="36" t="str">
        <f>IFERROR(VLOOKUP(AB170,DAY!$A$2:$E$3000,5,0),0)</f>
        <v/>
      </c>
      <c r="AC59" s="36" t="str">
        <f>IFERROR(VLOOKUP(AC170,DAY!$A$2:$E$3000,5,0),0)</f>
        <v/>
      </c>
      <c r="AD59" s="36" t="str">
        <f>IFERROR(VLOOKUP(AD170,DAY!$A$2:$E$3000,5,0),0)</f>
        <v>スポーツの日</v>
      </c>
      <c r="AE59" s="321"/>
      <c r="AF59" s="323"/>
      <c r="AG59" s="217"/>
      <c r="AH59" s="321"/>
      <c r="AI59" s="326"/>
      <c r="AJ59" s="217"/>
      <c r="AM59" s="137"/>
      <c r="AN59" s="137"/>
      <c r="AQ59" s="128">
        <f>IFERROR(VLOOKUP(AQ171,DAY!$A$2:$E$744,4,0),0)</f>
        <v>0</v>
      </c>
    </row>
    <row r="60" spans="1:52" ht="29.25" customHeight="1" x14ac:dyDescent="0.4">
      <c r="A60" s="318"/>
      <c r="B60" s="130" t="s">
        <v>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72">
        <f>IF(COUNT(C60:AD60)=0,+(COUNTIF(C60:AD60,"作業"))+(COUNTIF(C60:AD60,"休日")),"")</f>
        <v>0</v>
      </c>
      <c r="AF60" s="174">
        <f>IF(+COUNT(C60:AD60)=0,(COUNTIF(C60:AD60,"休日")),"")</f>
        <v>0</v>
      </c>
      <c r="AG60" s="315"/>
      <c r="AH60" s="172">
        <f>IF(COUNT(C61:AD61)=0,+(COUNTIF(C61:AD61,"作業"))+(COUNTIF(C61:AD61,"休日")),"")</f>
        <v>0</v>
      </c>
      <c r="AI60" s="174">
        <f>IF(COUNT(C61:AD61)=0,(COUNTIF(C61:AD61,"休日")),"")</f>
        <v>0</v>
      </c>
      <c r="AJ60" s="311"/>
      <c r="AL60" s="131"/>
      <c r="AM60" s="124" t="str">
        <f>IF(ISTEXT(C60),"集計期間","集計期間外")</f>
        <v>集計期間外</v>
      </c>
      <c r="AN60" s="124"/>
      <c r="AQ60" s="129">
        <f>IFERROR(VLOOKUP(AQ171,DAY!$A$2:$E$744,5,0),0)</f>
        <v>0</v>
      </c>
    </row>
    <row r="61" spans="1:52" ht="29.25" customHeight="1" thickBot="1" x14ac:dyDescent="0.45">
      <c r="A61" s="319"/>
      <c r="B61" s="132" t="s">
        <v>5</v>
      </c>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313">
        <f>IFERROR(AM61,0)</f>
        <v>0</v>
      </c>
      <c r="AF61" s="314"/>
      <c r="AG61" s="316"/>
      <c r="AH61" s="313">
        <f>IFERROR(AN61,0)</f>
        <v>0</v>
      </c>
      <c r="AI61" s="314"/>
      <c r="AJ61" s="312"/>
      <c r="AM61" s="133" t="e">
        <f>ROUND(AF60/AE60,3)</f>
        <v>#DIV/0!</v>
      </c>
      <c r="AN61" s="134" t="e">
        <f>ROUND(AI60/AH60,3)</f>
        <v>#DIV/0!</v>
      </c>
      <c r="AQ61" s="135">
        <f>IFERROR(VLOOKUP(AQ171,DAY!$A$2:$E$744,6,0),0)</f>
        <v>0</v>
      </c>
    </row>
    <row r="62" spans="1:52" ht="27.75" customHeight="1" thickBot="1" x14ac:dyDescent="0.45">
      <c r="A62" s="317" t="s">
        <v>69</v>
      </c>
      <c r="B62" s="122" t="s">
        <v>0</v>
      </c>
      <c r="C62" s="29">
        <f>IFERROR(VLOOKUP(C171,DAY!$A$2:$E$3000,2,0),0)</f>
        <v>10</v>
      </c>
      <c r="D62" s="29">
        <f>IFERROR(VLOOKUP(D171,DAY!$A$2:$E$744,2,0),0)</f>
        <v>10</v>
      </c>
      <c r="E62" s="29">
        <f>IFERROR(VLOOKUP(E171,DAY!$A$2:$E$744,2,0),0)</f>
        <v>10</v>
      </c>
      <c r="F62" s="29">
        <f>IFERROR(VLOOKUP(F171,DAY!$A$2:$E$744,2,0),0)</f>
        <v>10</v>
      </c>
      <c r="G62" s="29">
        <f>IFERROR(VLOOKUP(G171,DAY!$A$2:$E$744,2,0),0)</f>
        <v>10</v>
      </c>
      <c r="H62" s="29">
        <f>IFERROR(VLOOKUP(H171,DAY!$A$2:$E$744,2,0),0)</f>
        <v>10</v>
      </c>
      <c r="I62" s="29">
        <f>IFERROR(VLOOKUP(I171,DAY!$A$2:$E$744,2,0),0)</f>
        <v>10</v>
      </c>
      <c r="J62" s="29">
        <f>IFERROR(VLOOKUP(J171,DAY!$A$2:$E$744,2,0),0)</f>
        <v>10</v>
      </c>
      <c r="K62" s="29">
        <f>IFERROR(VLOOKUP(K171,DAY!$A$2:$E$744,2,0),0)</f>
        <v>10</v>
      </c>
      <c r="L62" s="29">
        <f>IFERROR(VLOOKUP(L171,DAY!$A$2:$E$744,2,0),0)</f>
        <v>10</v>
      </c>
      <c r="M62" s="29">
        <f>IFERROR(VLOOKUP(M171,DAY!$A$2:$E$744,2,0),0)</f>
        <v>10</v>
      </c>
      <c r="N62" s="29">
        <f>IFERROR(VLOOKUP(N171,DAY!$A$2:$E$744,2,0),0)</f>
        <v>10</v>
      </c>
      <c r="O62" s="29">
        <f>IFERROR(VLOOKUP(O171,DAY!$A$2:$E$744,2,0),0)</f>
        <v>10</v>
      </c>
      <c r="P62" s="29">
        <f>IFERROR(VLOOKUP(P171,DAY!$A$2:$E$744,2,0),0)</f>
        <v>10</v>
      </c>
      <c r="Q62" s="29">
        <f>IFERROR(VLOOKUP(Q171,DAY!$A$2:$E$744,2,0),0)</f>
        <v>10</v>
      </c>
      <c r="R62" s="29">
        <f>IFERROR(VLOOKUP(R171,DAY!$A$2:$E$744,2,0),0)</f>
        <v>10</v>
      </c>
      <c r="S62" s="29">
        <f>IFERROR(VLOOKUP(S171,DAY!$A$2:$E$744,2,0),0)</f>
        <v>10</v>
      </c>
      <c r="T62" s="29">
        <f>IFERROR(VLOOKUP(T171,DAY!$A$2:$E$744,2,0),0)</f>
        <v>10</v>
      </c>
      <c r="U62" s="29">
        <f>IFERROR(VLOOKUP(U171,DAY!$A$2:$E$744,2,0),0)</f>
        <v>11</v>
      </c>
      <c r="V62" s="29">
        <f>IFERROR(VLOOKUP(V171,DAY!$A$2:$E$744,2,0),0)</f>
        <v>11</v>
      </c>
      <c r="W62" s="29">
        <f>IFERROR(VLOOKUP(W171,DAY!$A$2:$E$744,2,0),0)</f>
        <v>11</v>
      </c>
      <c r="X62" s="29">
        <f>IFERROR(VLOOKUP(X171,DAY!$A$2:$E$744,2,0),0)</f>
        <v>11</v>
      </c>
      <c r="Y62" s="29">
        <f>IFERROR(VLOOKUP(Y171,DAY!$A$2:$E$744,2,0),0)</f>
        <v>11</v>
      </c>
      <c r="Z62" s="29">
        <f>IFERROR(VLOOKUP(Z171,DAY!$A$2:$E$744,2,0),0)</f>
        <v>11</v>
      </c>
      <c r="AA62" s="29">
        <f>IFERROR(VLOOKUP(AA171,DAY!$A$2:$E$744,2,0),0)</f>
        <v>11</v>
      </c>
      <c r="AB62" s="29">
        <f>IFERROR(VLOOKUP(AB171,DAY!$A$2:$E$744,2,0),0)</f>
        <v>11</v>
      </c>
      <c r="AC62" s="29">
        <f>IFERROR(VLOOKUP(AC171,DAY!$A$2:$E$744,2,0),0)</f>
        <v>11</v>
      </c>
      <c r="AD62" s="29">
        <f>IFERROR(VLOOKUP(AD171,DAY!$A$2:$E$744,2,0),0)</f>
        <v>11</v>
      </c>
      <c r="AE62" s="320" t="s">
        <v>11</v>
      </c>
      <c r="AF62" s="322" t="s">
        <v>12</v>
      </c>
      <c r="AG62" s="175" t="str">
        <f>IF($AE$6="",$AM$4,$AM$7)</f>
        <v/>
      </c>
      <c r="AH62" s="324" t="s">
        <v>11</v>
      </c>
      <c r="AI62" s="325" t="s">
        <v>13</v>
      </c>
      <c r="AJ62" s="175" t="str">
        <f>IF($AE$6="",$AM$4,$AM$7)</f>
        <v/>
      </c>
      <c r="AK62" s="131"/>
      <c r="AM62" s="124"/>
      <c r="AN62" s="124"/>
      <c r="AQ62" s="139">
        <f>IFERROR(VLOOKUP(AQ171,DAY!$A$2:$E$744,7,0),0)</f>
        <v>0</v>
      </c>
    </row>
    <row r="63" spans="1:52" ht="27.75" customHeight="1" x14ac:dyDescent="0.4">
      <c r="A63" s="318"/>
      <c r="B63" s="123" t="s">
        <v>1</v>
      </c>
      <c r="C63" s="32">
        <f>IFERROR(VLOOKUP(C171,DAY!$A$2:$E$3000,3,0),0)</f>
        <v>14</v>
      </c>
      <c r="D63" s="32">
        <f>IFERROR(VLOOKUP(D171,DAY!$A$2:$E$744,3,0),0)</f>
        <v>15</v>
      </c>
      <c r="E63" s="32">
        <f>IFERROR(VLOOKUP(E171,DAY!$A$2:$E$744,3,0),0)</f>
        <v>16</v>
      </c>
      <c r="F63" s="32">
        <f>IFERROR(VLOOKUP(F171,DAY!$A$2:$E$744,3,0),0)</f>
        <v>17</v>
      </c>
      <c r="G63" s="32">
        <f>IFERROR(VLOOKUP(G171,DAY!$A$2:$E$744,3,0),0)</f>
        <v>18</v>
      </c>
      <c r="H63" s="32">
        <f>IFERROR(VLOOKUP(H171,DAY!$A$2:$E$744,3,0),0)</f>
        <v>19</v>
      </c>
      <c r="I63" s="32">
        <f>IFERROR(VLOOKUP(I171,DAY!$A$2:$E$744,3,0),0)</f>
        <v>20</v>
      </c>
      <c r="J63" s="32">
        <f>IFERROR(VLOOKUP(J171,DAY!$A$2:$E$744,3,0),0)</f>
        <v>21</v>
      </c>
      <c r="K63" s="32">
        <f>IFERROR(VLOOKUP(K171,DAY!$A$2:$E$744,3,0),0)</f>
        <v>22</v>
      </c>
      <c r="L63" s="32">
        <f>IFERROR(VLOOKUP(L171,DAY!$A$2:$E$744,3,0),0)</f>
        <v>23</v>
      </c>
      <c r="M63" s="32">
        <f>IFERROR(VLOOKUP(M171,DAY!$A$2:$E$744,3,0),0)</f>
        <v>24</v>
      </c>
      <c r="N63" s="32">
        <f>IFERROR(VLOOKUP(N171,DAY!$A$2:$E$744,3,0),0)</f>
        <v>25</v>
      </c>
      <c r="O63" s="32">
        <f>IFERROR(VLOOKUP(O171,DAY!$A$2:$E$744,3,0),0)</f>
        <v>26</v>
      </c>
      <c r="P63" s="32">
        <f>IFERROR(VLOOKUP(P171,DAY!$A$2:$E$744,3,0),0)</f>
        <v>27</v>
      </c>
      <c r="Q63" s="32">
        <f>IFERROR(VLOOKUP(Q171,DAY!$A$2:$E$744,3,0),0)</f>
        <v>28</v>
      </c>
      <c r="R63" s="32">
        <f>IFERROR(VLOOKUP(R171,DAY!$A$2:$E$744,3,0),0)</f>
        <v>29</v>
      </c>
      <c r="S63" s="32">
        <f>IFERROR(VLOOKUP(S171,DAY!$A$2:$E$744,3,0),0)</f>
        <v>30</v>
      </c>
      <c r="T63" s="32">
        <f>IFERROR(VLOOKUP(T171,DAY!$A$2:$E$744,3,0),0)</f>
        <v>31</v>
      </c>
      <c r="U63" s="32">
        <f>IFERROR(VLOOKUP(U171,DAY!$A$2:$E$744,3,0),0)</f>
        <v>1</v>
      </c>
      <c r="V63" s="32">
        <f>IFERROR(VLOOKUP(V171,DAY!$A$2:$E$744,3,0),0)</f>
        <v>2</v>
      </c>
      <c r="W63" s="32">
        <f>IFERROR(VLOOKUP(W171,DAY!$A$2:$E$744,3,0),0)</f>
        <v>3</v>
      </c>
      <c r="X63" s="32">
        <f>IFERROR(VLOOKUP(X171,DAY!$A$2:$E$744,3,0),0)</f>
        <v>4</v>
      </c>
      <c r="Y63" s="32">
        <f>IFERROR(VLOOKUP(Y171,DAY!$A$2:$E$744,3,0),0)</f>
        <v>5</v>
      </c>
      <c r="Z63" s="32">
        <f>IFERROR(VLOOKUP(Z171,DAY!$A$2:$E$744,3,0),0)</f>
        <v>6</v>
      </c>
      <c r="AA63" s="32">
        <f>IFERROR(VLOOKUP(AA171,DAY!$A$2:$E$744,3,0),0)</f>
        <v>7</v>
      </c>
      <c r="AB63" s="32">
        <f>IFERROR(VLOOKUP(AB171,DAY!$A$2:$E$744,3,0),0)</f>
        <v>8</v>
      </c>
      <c r="AC63" s="32">
        <f>IFERROR(VLOOKUP(AC171,DAY!$A$2:$E$744,3,0),0)</f>
        <v>9</v>
      </c>
      <c r="AD63" s="33">
        <f>IFERROR(VLOOKUP(AD171,DAY!$A$2:$E$744,3,0),0)</f>
        <v>10</v>
      </c>
      <c r="AE63" s="321"/>
      <c r="AF63" s="323"/>
      <c r="AG63" s="216" t="s">
        <v>122</v>
      </c>
      <c r="AH63" s="321"/>
      <c r="AI63" s="326"/>
      <c r="AJ63" s="216" t="s">
        <v>122</v>
      </c>
      <c r="AM63" s="124"/>
      <c r="AN63" s="124"/>
      <c r="AQ63" s="125">
        <f>IFERROR(VLOOKUP(AQ172,DAY!$A$2:$E$744,2,0),0)</f>
        <v>0</v>
      </c>
    </row>
    <row r="64" spans="1:52" ht="27.75" customHeight="1" x14ac:dyDescent="0.4">
      <c r="A64" s="318"/>
      <c r="B64" s="126" t="s">
        <v>2</v>
      </c>
      <c r="C64" s="35" t="str">
        <f>IFERROR(VLOOKUP(C171,DAY!$A$2:$E$3000,4,0),0)</f>
        <v>火</v>
      </c>
      <c r="D64" s="35" t="str">
        <f>IFERROR(VLOOKUP(D171,DAY!$A$2:$E$3000,4,0),0)</f>
        <v>水</v>
      </c>
      <c r="E64" s="35" t="str">
        <f>IFERROR(VLOOKUP(E171,DAY!$A$2:$E$3000,4,0),0)</f>
        <v>木</v>
      </c>
      <c r="F64" s="35" t="str">
        <f>IFERROR(VLOOKUP(F171,DAY!$A$2:$E$3000,4,0),0)</f>
        <v>金</v>
      </c>
      <c r="G64" s="35" t="str">
        <f>IFERROR(VLOOKUP(G171,DAY!$A$2:$E$3000,4,0),0)</f>
        <v>土</v>
      </c>
      <c r="H64" s="35" t="str">
        <f>IFERROR(VLOOKUP(H171,DAY!$A$2:$E$3000,4,0),0)</f>
        <v>日</v>
      </c>
      <c r="I64" s="35" t="str">
        <f>IFERROR(VLOOKUP(I171,DAY!$A$2:$E$3000,4,0),0)</f>
        <v>月</v>
      </c>
      <c r="J64" s="35" t="str">
        <f>IFERROR(VLOOKUP(J171,DAY!$A$2:$E$3000,4,0),0)</f>
        <v>火</v>
      </c>
      <c r="K64" s="35" t="str">
        <f>IFERROR(VLOOKUP(K171,DAY!$A$2:$E$3000,4,0),0)</f>
        <v>水</v>
      </c>
      <c r="L64" s="35" t="str">
        <f>IFERROR(VLOOKUP(L171,DAY!$A$2:$E$3000,4,0),0)</f>
        <v>木</v>
      </c>
      <c r="M64" s="35" t="str">
        <f>IFERROR(VLOOKUP(M171,DAY!$A$2:$E$3000,4,0),0)</f>
        <v>金</v>
      </c>
      <c r="N64" s="35" t="str">
        <f>IFERROR(VLOOKUP(N171,DAY!$A$2:$E$3000,4,0),0)</f>
        <v>土</v>
      </c>
      <c r="O64" s="35" t="str">
        <f>IFERROR(VLOOKUP(O171,DAY!$A$2:$E$3000,4,0),0)</f>
        <v>日</v>
      </c>
      <c r="P64" s="35" t="str">
        <f>IFERROR(VLOOKUP(P171,DAY!$A$2:$E$3000,4,0),0)</f>
        <v>月</v>
      </c>
      <c r="Q64" s="35" t="str">
        <f>IFERROR(VLOOKUP(Q171,DAY!$A$2:$E$3000,4,0),0)</f>
        <v>火</v>
      </c>
      <c r="R64" s="35" t="str">
        <f>IFERROR(VLOOKUP(R171,DAY!$A$2:$E$3000,4,0),0)</f>
        <v>水</v>
      </c>
      <c r="S64" s="35" t="str">
        <f>IFERROR(VLOOKUP(S171,DAY!$A$2:$E$3000,4,0),0)</f>
        <v>木</v>
      </c>
      <c r="T64" s="35" t="str">
        <f>IFERROR(VLOOKUP(T171,DAY!$A$2:$E$3000,4,0),0)</f>
        <v>金</v>
      </c>
      <c r="U64" s="35" t="str">
        <f>IFERROR(VLOOKUP(U171,DAY!$A$2:$E$3000,4,0),0)</f>
        <v>土</v>
      </c>
      <c r="V64" s="35" t="str">
        <f>IFERROR(VLOOKUP(V171,DAY!$A$2:$E$3000,4,0),0)</f>
        <v>日</v>
      </c>
      <c r="W64" s="35" t="str">
        <f>IFERROR(VLOOKUP(W171,DAY!$A$2:$E$3000,4,0),0)</f>
        <v>月</v>
      </c>
      <c r="X64" s="35" t="str">
        <f>IFERROR(VLOOKUP(X171,DAY!$A$2:$E$3000,4,0),0)</f>
        <v>火</v>
      </c>
      <c r="Y64" s="35" t="str">
        <f>IFERROR(VLOOKUP(Y171,DAY!$A$2:$E$3000,4,0),0)</f>
        <v>水</v>
      </c>
      <c r="Z64" s="35" t="str">
        <f>IFERROR(VLOOKUP(Z171,DAY!$A$2:$E$3000,4,0),0)</f>
        <v>木</v>
      </c>
      <c r="AA64" s="35" t="str">
        <f>IFERROR(VLOOKUP(AA171,DAY!$A$2:$E$3000,4,0),0)</f>
        <v>金</v>
      </c>
      <c r="AB64" s="35" t="str">
        <f>IFERROR(VLOOKUP(AB171,DAY!$A$2:$E$3000,4,0),0)</f>
        <v>土</v>
      </c>
      <c r="AC64" s="35" t="str">
        <f>IFERROR(VLOOKUP(AC171,DAY!$A$2:$E$3000,4,0),0)</f>
        <v>日</v>
      </c>
      <c r="AD64" s="35" t="str">
        <f>IFERROR(VLOOKUP(AD171,DAY!$A$2:$E$3000,4,0),0)</f>
        <v>月</v>
      </c>
      <c r="AE64" s="321"/>
      <c r="AF64" s="323"/>
      <c r="AG64" s="216"/>
      <c r="AH64" s="321"/>
      <c r="AI64" s="326"/>
      <c r="AJ64" s="216"/>
      <c r="AM64" s="124"/>
      <c r="AN64" s="124"/>
      <c r="AQ64" s="128">
        <f>IFERROR(VLOOKUP(AQ172,DAY!$A$2:$E$744,3,0),0)</f>
        <v>0</v>
      </c>
    </row>
    <row r="65" spans="1:43" ht="88.5" customHeight="1" x14ac:dyDescent="0.4">
      <c r="A65" s="318"/>
      <c r="B65" s="129" t="s">
        <v>3</v>
      </c>
      <c r="C65" s="36" t="str">
        <f>IFERROR(VLOOKUP(C171,DAY!$A$2:$E$3000,5,0),0)</f>
        <v/>
      </c>
      <c r="D65" s="36" t="str">
        <f>IFERROR(VLOOKUP(D171,DAY!$A$2:$E$3000,5,0),0)</f>
        <v/>
      </c>
      <c r="E65" s="36" t="str">
        <f>IFERROR(VLOOKUP(E171,DAY!$A$2:$E$3000,5,0),0)</f>
        <v/>
      </c>
      <c r="F65" s="36" t="str">
        <f>IFERROR(VLOOKUP(F171,DAY!$A$2:$E$3000,5,0),0)</f>
        <v/>
      </c>
      <c r="G65" s="36" t="str">
        <f>IFERROR(VLOOKUP(G171,DAY!$A$2:$E$3000,5,0),0)</f>
        <v/>
      </c>
      <c r="H65" s="36" t="str">
        <f>IFERROR(VLOOKUP(H171,DAY!$A$2:$E$3000,5,0),0)</f>
        <v/>
      </c>
      <c r="I65" s="36" t="str">
        <f>IFERROR(VLOOKUP(I171,DAY!$A$2:$E$3000,5,0),0)</f>
        <v/>
      </c>
      <c r="J65" s="36" t="str">
        <f>IFERROR(VLOOKUP(J171,DAY!$A$2:$E$3000,5,0),0)</f>
        <v/>
      </c>
      <c r="K65" s="36" t="str">
        <f>IFERROR(VLOOKUP(K171,DAY!$A$2:$E$3000,5,0),0)</f>
        <v/>
      </c>
      <c r="L65" s="36" t="str">
        <f>IFERROR(VLOOKUP(L171,DAY!$A$2:$E$3000,5,0),0)</f>
        <v/>
      </c>
      <c r="M65" s="36" t="str">
        <f>IFERROR(VLOOKUP(M171,DAY!$A$2:$E$3000,5,0),0)</f>
        <v/>
      </c>
      <c r="N65" s="36" t="str">
        <f>IFERROR(VLOOKUP(N171,DAY!$A$2:$E$3000,5,0),0)</f>
        <v/>
      </c>
      <c r="O65" s="36" t="str">
        <f>IFERROR(VLOOKUP(O171,DAY!$A$2:$E$3000,5,0),0)</f>
        <v/>
      </c>
      <c r="P65" s="36" t="str">
        <f>IFERROR(VLOOKUP(P171,DAY!$A$2:$E$3000,5,0),0)</f>
        <v/>
      </c>
      <c r="Q65" s="36" t="str">
        <f>IFERROR(VLOOKUP(Q171,DAY!$A$2:$E$3000,5,0),0)</f>
        <v/>
      </c>
      <c r="R65" s="36" t="str">
        <f>IFERROR(VLOOKUP(R171,DAY!$A$2:$E$3000,5,0),0)</f>
        <v/>
      </c>
      <c r="S65" s="36" t="str">
        <f>IFERROR(VLOOKUP(S171,DAY!$A$2:$E$3000,5,0),0)</f>
        <v/>
      </c>
      <c r="T65" s="36" t="str">
        <f>IFERROR(VLOOKUP(T171,DAY!$A$2:$E$3000,5,0),0)</f>
        <v/>
      </c>
      <c r="U65" s="36" t="str">
        <f>IFERROR(VLOOKUP(U171,DAY!$A$2:$E$3000,5,0),0)</f>
        <v/>
      </c>
      <c r="V65" s="36" t="str">
        <f>IFERROR(VLOOKUP(V171,DAY!$A$2:$E$3000,5,0),0)</f>
        <v/>
      </c>
      <c r="W65" s="36" t="str">
        <f>IFERROR(VLOOKUP(W171,DAY!$A$2:$E$3000,5,0),0)</f>
        <v>文化の日</v>
      </c>
      <c r="X65" s="36" t="str">
        <f>IFERROR(VLOOKUP(X171,DAY!$A$2:$E$3000,5,0),0)</f>
        <v/>
      </c>
      <c r="Y65" s="36" t="str">
        <f>IFERROR(VLOOKUP(Y171,DAY!$A$2:$E$3000,5,0),0)</f>
        <v/>
      </c>
      <c r="Z65" s="36" t="str">
        <f>IFERROR(VLOOKUP(Z171,DAY!$A$2:$E$3000,5,0),0)</f>
        <v/>
      </c>
      <c r="AA65" s="36" t="str">
        <f>IFERROR(VLOOKUP(AA171,DAY!$A$2:$E$3000,5,0),0)</f>
        <v/>
      </c>
      <c r="AB65" s="36" t="str">
        <f>IFERROR(VLOOKUP(AB171,DAY!$A$2:$E$3000,5,0),0)</f>
        <v/>
      </c>
      <c r="AC65" s="36" t="str">
        <f>IFERROR(VLOOKUP(AC171,DAY!$A$2:$E$3000,5,0),0)</f>
        <v/>
      </c>
      <c r="AD65" s="36" t="str">
        <f>IFERROR(VLOOKUP(AD171,DAY!$A$2:$E$3000,5,0),0)</f>
        <v/>
      </c>
      <c r="AE65" s="321"/>
      <c r="AF65" s="323"/>
      <c r="AG65" s="217"/>
      <c r="AH65" s="321"/>
      <c r="AI65" s="326"/>
      <c r="AJ65" s="217"/>
      <c r="AM65" s="137"/>
      <c r="AN65" s="137"/>
      <c r="AQ65" s="128">
        <f>IFERROR(VLOOKUP(AQ172,DAY!$A$2:$E$744,4,0),0)</f>
        <v>0</v>
      </c>
    </row>
    <row r="66" spans="1:43" ht="27.75" customHeight="1" x14ac:dyDescent="0.4">
      <c r="A66" s="318"/>
      <c r="B66" s="130" t="s">
        <v>4</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172">
        <f>IF(COUNT(C66:AD66)=0,+(COUNTIF(C66:AD66,"作業"))+(COUNTIF(C66:AD66,"休日")),"")</f>
        <v>0</v>
      </c>
      <c r="AF66" s="174">
        <f>IF(+COUNT(C66:AD66)=0,(COUNTIF(C66:AD66,"休日")),"")</f>
        <v>0</v>
      </c>
      <c r="AG66" s="315"/>
      <c r="AH66" s="172">
        <f>IF(COUNT(C67:AD67)=0,+(COUNTIF(C67:AD67,"作業"))+(COUNTIF(C67:AD67,"休日")),"")</f>
        <v>0</v>
      </c>
      <c r="AI66" s="174">
        <f>IF(COUNT(C67:AD67)=0,(COUNTIF(C67:AD67,"休日")),"")</f>
        <v>0</v>
      </c>
      <c r="AJ66" s="311"/>
      <c r="AL66" s="131"/>
      <c r="AM66" s="124" t="str">
        <f>IF(ISTEXT(C66),"集計期間","集計期間外")</f>
        <v>集計期間外</v>
      </c>
      <c r="AN66" s="124"/>
      <c r="AQ66" s="129">
        <f>IFERROR(VLOOKUP(AQ172,DAY!$A$2:$E$744,5,0),0)</f>
        <v>0</v>
      </c>
    </row>
    <row r="67" spans="1:43" ht="27.75" customHeight="1" thickBot="1" x14ac:dyDescent="0.45">
      <c r="A67" s="319"/>
      <c r="B67" s="132" t="s">
        <v>5</v>
      </c>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313">
        <f>IFERROR(AM67,0)</f>
        <v>0</v>
      </c>
      <c r="AF67" s="314"/>
      <c r="AG67" s="316"/>
      <c r="AH67" s="313">
        <f>IFERROR(AN67,0)</f>
        <v>0</v>
      </c>
      <c r="AI67" s="314"/>
      <c r="AJ67" s="312"/>
      <c r="AM67" s="133" t="e">
        <f>ROUND(AF66/AE66,3)</f>
        <v>#DIV/0!</v>
      </c>
      <c r="AN67" s="134" t="e">
        <f>ROUND(AI66/AH66,3)</f>
        <v>#DIV/0!</v>
      </c>
      <c r="AQ67" s="135">
        <f>IFERROR(VLOOKUP(AQ172,DAY!$A$2:$E$744,6,0),0)</f>
        <v>0</v>
      </c>
    </row>
    <row r="68" spans="1:43" ht="27.75" customHeight="1" thickBot="1" x14ac:dyDescent="0.45">
      <c r="A68" s="317" t="s">
        <v>70</v>
      </c>
      <c r="B68" s="122" t="s">
        <v>0</v>
      </c>
      <c r="C68" s="44">
        <f>IFERROR(VLOOKUP(C172,DAY!$A$2:$E$3000,2,0),0)</f>
        <v>11</v>
      </c>
      <c r="D68" s="44">
        <f>IFERROR(VLOOKUP(D172,DAY!$A$2:$E$744,2,0),0)</f>
        <v>11</v>
      </c>
      <c r="E68" s="44">
        <f>IFERROR(VLOOKUP(E172,DAY!$A$2:$E$744,2,0),0)</f>
        <v>11</v>
      </c>
      <c r="F68" s="44">
        <f>IFERROR(VLOOKUP(F172,DAY!$A$2:$E$744,2,0),0)</f>
        <v>11</v>
      </c>
      <c r="G68" s="44">
        <f>IFERROR(VLOOKUP(G172,DAY!$A$2:$E$744,2,0),0)</f>
        <v>11</v>
      </c>
      <c r="H68" s="44">
        <f>IFERROR(VLOOKUP(H172,DAY!$A$2:$E$744,2,0),0)</f>
        <v>11</v>
      </c>
      <c r="I68" s="44">
        <f>IFERROR(VLOOKUP(I172,DAY!$A$2:$E$744,2,0),0)</f>
        <v>11</v>
      </c>
      <c r="J68" s="44">
        <f>IFERROR(VLOOKUP(J172,DAY!$A$2:$E$744,2,0),0)</f>
        <v>11</v>
      </c>
      <c r="K68" s="44">
        <f>IFERROR(VLOOKUP(K172,DAY!$A$2:$E$744,2,0),0)</f>
        <v>11</v>
      </c>
      <c r="L68" s="44">
        <f>IFERROR(VLOOKUP(L172,DAY!$A$2:$E$744,2,0),0)</f>
        <v>11</v>
      </c>
      <c r="M68" s="44">
        <f>IFERROR(VLOOKUP(M172,DAY!$A$2:$E$744,2,0),0)</f>
        <v>11</v>
      </c>
      <c r="N68" s="44">
        <f>IFERROR(VLOOKUP(N172,DAY!$A$2:$E$744,2,0),0)</f>
        <v>11</v>
      </c>
      <c r="O68" s="44">
        <f>IFERROR(VLOOKUP(O172,DAY!$A$2:$E$744,2,0),0)</f>
        <v>11</v>
      </c>
      <c r="P68" s="44">
        <f>IFERROR(VLOOKUP(P172,DAY!$A$2:$E$744,2,0),0)</f>
        <v>11</v>
      </c>
      <c r="Q68" s="44">
        <f>IFERROR(VLOOKUP(Q172,DAY!$A$2:$E$744,2,0),0)</f>
        <v>11</v>
      </c>
      <c r="R68" s="44">
        <f>IFERROR(VLOOKUP(R172,DAY!$A$2:$E$744,2,0),0)</f>
        <v>11</v>
      </c>
      <c r="S68" s="44">
        <f>IFERROR(VLOOKUP(S172,DAY!$A$2:$E$744,2,0),0)</f>
        <v>11</v>
      </c>
      <c r="T68" s="44">
        <f>IFERROR(VLOOKUP(T172,DAY!$A$2:$E$744,2,0),0)</f>
        <v>11</v>
      </c>
      <c r="U68" s="44">
        <f>IFERROR(VLOOKUP(U172,DAY!$A$2:$E$744,2,0),0)</f>
        <v>11</v>
      </c>
      <c r="V68" s="44">
        <f>IFERROR(VLOOKUP(V172,DAY!$A$2:$E$744,2,0),0)</f>
        <v>11</v>
      </c>
      <c r="W68" s="44">
        <f>IFERROR(VLOOKUP(W172,DAY!$A$2:$E$744,2,0),0)</f>
        <v>12</v>
      </c>
      <c r="X68" s="44">
        <f>IFERROR(VLOOKUP(X172,DAY!$A$2:$E$744,2,0),0)</f>
        <v>12</v>
      </c>
      <c r="Y68" s="44">
        <f>IFERROR(VLOOKUP(Y172,DAY!$A$2:$E$744,2,0),0)</f>
        <v>12</v>
      </c>
      <c r="Z68" s="44">
        <f>IFERROR(VLOOKUP(Z172,DAY!$A$2:$E$744,2,0),0)</f>
        <v>12</v>
      </c>
      <c r="AA68" s="44">
        <f>IFERROR(VLOOKUP(AA172,DAY!$A$2:$E$744,2,0),0)</f>
        <v>12</v>
      </c>
      <c r="AB68" s="44">
        <f>IFERROR(VLOOKUP(AB172,DAY!$A$2:$E$744,2,0),0)</f>
        <v>12</v>
      </c>
      <c r="AC68" s="44">
        <f>IFERROR(VLOOKUP(AC172,DAY!$A$2:$E$744,2,0),0)</f>
        <v>12</v>
      </c>
      <c r="AD68" s="44">
        <f>IFERROR(VLOOKUP(AD172,DAY!$A$2:$E$744,2,0),0)</f>
        <v>12</v>
      </c>
      <c r="AE68" s="320" t="s">
        <v>11</v>
      </c>
      <c r="AF68" s="322" t="s">
        <v>12</v>
      </c>
      <c r="AG68" s="175" t="str">
        <f>IF($AE$6="",$AM$4,$AM$7)</f>
        <v/>
      </c>
      <c r="AH68" s="324" t="s">
        <v>11</v>
      </c>
      <c r="AI68" s="325" t="s">
        <v>13</v>
      </c>
      <c r="AJ68" s="175" t="str">
        <f>IF($AE$6="",$AM$4,$AM$7)</f>
        <v/>
      </c>
      <c r="AK68" s="131"/>
      <c r="AM68" s="124"/>
      <c r="AN68" s="124"/>
      <c r="AQ68" s="136">
        <f>IFERROR(VLOOKUP(AQ172,DAY!$A$2:$E$744,7,0),0)</f>
        <v>0</v>
      </c>
    </row>
    <row r="69" spans="1:43" ht="27.75" customHeight="1" x14ac:dyDescent="0.4">
      <c r="A69" s="318"/>
      <c r="B69" s="123" t="s">
        <v>1</v>
      </c>
      <c r="C69" s="32">
        <f>IFERROR(VLOOKUP(C172,DAY!$A$2:$E$3000,3,0),0)</f>
        <v>11</v>
      </c>
      <c r="D69" s="32">
        <f>IFERROR(VLOOKUP(D172,DAY!$A$2:$E$744,3,0),0)</f>
        <v>12</v>
      </c>
      <c r="E69" s="32">
        <f>IFERROR(VLOOKUP(E172,DAY!$A$2:$E$744,3,0),0)</f>
        <v>13</v>
      </c>
      <c r="F69" s="32">
        <f>IFERROR(VLOOKUP(F172,DAY!$A$2:$E$744,3,0),0)</f>
        <v>14</v>
      </c>
      <c r="G69" s="32">
        <f>IFERROR(VLOOKUP(G172,DAY!$A$2:$E$744,3,0),0)</f>
        <v>15</v>
      </c>
      <c r="H69" s="32">
        <f>IFERROR(VLOOKUP(H172,DAY!$A$2:$E$744,3,0),0)</f>
        <v>16</v>
      </c>
      <c r="I69" s="32">
        <f>IFERROR(VLOOKUP(I172,DAY!$A$2:$E$744,3,0),0)</f>
        <v>17</v>
      </c>
      <c r="J69" s="32">
        <f>IFERROR(VLOOKUP(J172,DAY!$A$2:$E$744,3,0),0)</f>
        <v>18</v>
      </c>
      <c r="K69" s="32">
        <f>IFERROR(VLOOKUP(K172,DAY!$A$2:$E$744,3,0),0)</f>
        <v>19</v>
      </c>
      <c r="L69" s="32">
        <f>IFERROR(VLOOKUP(L172,DAY!$A$2:$E$744,3,0),0)</f>
        <v>20</v>
      </c>
      <c r="M69" s="32">
        <f>IFERROR(VLOOKUP(M172,DAY!$A$2:$E$744,3,0),0)</f>
        <v>21</v>
      </c>
      <c r="N69" s="32">
        <f>IFERROR(VLOOKUP(N172,DAY!$A$2:$E$744,3,0),0)</f>
        <v>22</v>
      </c>
      <c r="O69" s="32">
        <f>IFERROR(VLOOKUP(O172,DAY!$A$2:$E$744,3,0),0)</f>
        <v>23</v>
      </c>
      <c r="P69" s="32">
        <f>IFERROR(VLOOKUP(P172,DAY!$A$2:$E$744,3,0),0)</f>
        <v>24</v>
      </c>
      <c r="Q69" s="32">
        <f>IFERROR(VLOOKUP(Q172,DAY!$A$2:$E$744,3,0),0)</f>
        <v>25</v>
      </c>
      <c r="R69" s="32">
        <f>IFERROR(VLOOKUP(R172,DAY!$A$2:$E$744,3,0),0)</f>
        <v>26</v>
      </c>
      <c r="S69" s="32">
        <f>IFERROR(VLOOKUP(S172,DAY!$A$2:$E$744,3,0),0)</f>
        <v>27</v>
      </c>
      <c r="T69" s="32">
        <f>IFERROR(VLOOKUP(T172,DAY!$A$2:$E$744,3,0),0)</f>
        <v>28</v>
      </c>
      <c r="U69" s="32">
        <f>IFERROR(VLOOKUP(U172,DAY!$A$2:$E$744,3,0),0)</f>
        <v>29</v>
      </c>
      <c r="V69" s="32">
        <f>IFERROR(VLOOKUP(V172,DAY!$A$2:$E$744,3,0),0)</f>
        <v>30</v>
      </c>
      <c r="W69" s="32">
        <f>IFERROR(VLOOKUP(W172,DAY!$A$2:$E$744,3,0),0)</f>
        <v>1</v>
      </c>
      <c r="X69" s="32">
        <f>IFERROR(VLOOKUP(X172,DAY!$A$2:$E$744,3,0),0)</f>
        <v>2</v>
      </c>
      <c r="Y69" s="32">
        <f>IFERROR(VLOOKUP(Y172,DAY!$A$2:$E$744,3,0),0)</f>
        <v>3</v>
      </c>
      <c r="Z69" s="32">
        <f>IFERROR(VLOOKUP(Z172,DAY!$A$2:$E$744,3,0),0)</f>
        <v>4</v>
      </c>
      <c r="AA69" s="32">
        <f>IFERROR(VLOOKUP(AA172,DAY!$A$2:$E$744,3,0),0)</f>
        <v>5</v>
      </c>
      <c r="AB69" s="32">
        <f>IFERROR(VLOOKUP(AB172,DAY!$A$2:$E$744,3,0),0)</f>
        <v>6</v>
      </c>
      <c r="AC69" s="32">
        <f>IFERROR(VLOOKUP(AC172,DAY!$A$2:$E$744,3,0),0)</f>
        <v>7</v>
      </c>
      <c r="AD69" s="33">
        <f>IFERROR(VLOOKUP(AD172,DAY!$A$2:$E$744,3,0),0)</f>
        <v>8</v>
      </c>
      <c r="AE69" s="321"/>
      <c r="AF69" s="323"/>
      <c r="AG69" s="216" t="s">
        <v>122</v>
      </c>
      <c r="AH69" s="321"/>
      <c r="AI69" s="326"/>
      <c r="AJ69" s="216" t="s">
        <v>122</v>
      </c>
      <c r="AM69" s="124"/>
      <c r="AN69" s="124"/>
      <c r="AQ69" s="126">
        <f>IFERROR(VLOOKUP(AQ173,DAY!$A$2:$E$744,2,0),0)</f>
        <v>0</v>
      </c>
    </row>
    <row r="70" spans="1:43" ht="27.75" customHeight="1" x14ac:dyDescent="0.4">
      <c r="A70" s="318"/>
      <c r="B70" s="126" t="s">
        <v>2</v>
      </c>
      <c r="C70" s="35" t="str">
        <f>IFERROR(VLOOKUP(C172,DAY!$A$2:$E$3000,4,0),0)</f>
        <v>火</v>
      </c>
      <c r="D70" s="35" t="str">
        <f>IFERROR(VLOOKUP(D172,DAY!$A$2:$E$3000,4,0),0)</f>
        <v>水</v>
      </c>
      <c r="E70" s="35" t="str">
        <f>IFERROR(VLOOKUP(E172,DAY!$A$2:$E$3000,4,0),0)</f>
        <v>木</v>
      </c>
      <c r="F70" s="35" t="str">
        <f>IFERROR(VLOOKUP(F172,DAY!$A$2:$E$3000,4,0),0)</f>
        <v>金</v>
      </c>
      <c r="G70" s="35" t="str">
        <f>IFERROR(VLOOKUP(G172,DAY!$A$2:$E$3000,4,0),0)</f>
        <v>土</v>
      </c>
      <c r="H70" s="35" t="str">
        <f>IFERROR(VLOOKUP(H172,DAY!$A$2:$E$3000,4,0),0)</f>
        <v>日</v>
      </c>
      <c r="I70" s="35" t="str">
        <f>IFERROR(VLOOKUP(I172,DAY!$A$2:$E$3000,4,0),0)</f>
        <v>月</v>
      </c>
      <c r="J70" s="35" t="str">
        <f>IFERROR(VLOOKUP(J172,DAY!$A$2:$E$3000,4,0),0)</f>
        <v>火</v>
      </c>
      <c r="K70" s="35" t="str">
        <f>IFERROR(VLOOKUP(K172,DAY!$A$2:$E$3000,4,0),0)</f>
        <v>水</v>
      </c>
      <c r="L70" s="35" t="str">
        <f>IFERROR(VLOOKUP(L172,DAY!$A$2:$E$3000,4,0),0)</f>
        <v>木</v>
      </c>
      <c r="M70" s="35" t="str">
        <f>IFERROR(VLOOKUP(M172,DAY!$A$2:$E$3000,4,0),0)</f>
        <v>金</v>
      </c>
      <c r="N70" s="35" t="str">
        <f>IFERROR(VLOOKUP(N172,DAY!$A$2:$E$3000,4,0),0)</f>
        <v>土</v>
      </c>
      <c r="O70" s="35" t="str">
        <f>IFERROR(VLOOKUP(O172,DAY!$A$2:$E$3000,4,0),0)</f>
        <v>日</v>
      </c>
      <c r="P70" s="35" t="str">
        <f>IFERROR(VLOOKUP(P172,DAY!$A$2:$E$3000,4,0),0)</f>
        <v>月</v>
      </c>
      <c r="Q70" s="35" t="str">
        <f>IFERROR(VLOOKUP(Q172,DAY!$A$2:$E$3000,4,0),0)</f>
        <v>火</v>
      </c>
      <c r="R70" s="35" t="str">
        <f>IFERROR(VLOOKUP(R172,DAY!$A$2:$E$3000,4,0),0)</f>
        <v>水</v>
      </c>
      <c r="S70" s="35" t="str">
        <f>IFERROR(VLOOKUP(S172,DAY!$A$2:$E$3000,4,0),0)</f>
        <v>木</v>
      </c>
      <c r="T70" s="35" t="str">
        <f>IFERROR(VLOOKUP(T172,DAY!$A$2:$E$3000,4,0),0)</f>
        <v>金</v>
      </c>
      <c r="U70" s="35" t="str">
        <f>IFERROR(VLOOKUP(U172,DAY!$A$2:$E$3000,4,0),0)</f>
        <v>土</v>
      </c>
      <c r="V70" s="35" t="str">
        <f>IFERROR(VLOOKUP(V172,DAY!$A$2:$E$3000,4,0),0)</f>
        <v>日</v>
      </c>
      <c r="W70" s="35" t="str">
        <f>IFERROR(VLOOKUP(W172,DAY!$A$2:$E$3000,4,0),0)</f>
        <v>月</v>
      </c>
      <c r="X70" s="35" t="str">
        <f>IFERROR(VLOOKUP(X172,DAY!$A$2:$E$3000,4,0),0)</f>
        <v>火</v>
      </c>
      <c r="Y70" s="35" t="str">
        <f>IFERROR(VLOOKUP(Y172,DAY!$A$2:$E$3000,4,0),0)</f>
        <v>水</v>
      </c>
      <c r="Z70" s="35" t="str">
        <f>IFERROR(VLOOKUP(Z172,DAY!$A$2:$E$3000,4,0),0)</f>
        <v>木</v>
      </c>
      <c r="AA70" s="35" t="str">
        <f>IFERROR(VLOOKUP(AA172,DAY!$A$2:$E$3000,4,0),0)</f>
        <v>金</v>
      </c>
      <c r="AB70" s="35" t="str">
        <f>IFERROR(VLOOKUP(AB172,DAY!$A$2:$E$3000,4,0),0)</f>
        <v>土</v>
      </c>
      <c r="AC70" s="35" t="str">
        <f>IFERROR(VLOOKUP(AC172,DAY!$A$2:$E$3000,4,0),0)</f>
        <v>日</v>
      </c>
      <c r="AD70" s="35" t="str">
        <f>IFERROR(VLOOKUP(AD172,DAY!$A$2:$E$3000,4,0),0)</f>
        <v>月</v>
      </c>
      <c r="AE70" s="321"/>
      <c r="AF70" s="323"/>
      <c r="AG70" s="216"/>
      <c r="AH70" s="321"/>
      <c r="AI70" s="326"/>
      <c r="AJ70" s="216"/>
      <c r="AM70" s="124"/>
      <c r="AN70" s="124"/>
      <c r="AQ70" s="128">
        <f>IFERROR(VLOOKUP(AQ173,DAY!$A$2:$E$744,3,0),0)</f>
        <v>0</v>
      </c>
    </row>
    <row r="71" spans="1:43" ht="89.25" customHeight="1" x14ac:dyDescent="0.4">
      <c r="A71" s="318"/>
      <c r="B71" s="129" t="s">
        <v>3</v>
      </c>
      <c r="C71" s="36" t="str">
        <f>IFERROR(VLOOKUP(C172,DAY!$A$2:$E$3000,5,0),0)</f>
        <v/>
      </c>
      <c r="D71" s="36" t="str">
        <f>IFERROR(VLOOKUP(D172,DAY!$A$2:$E$3000,5,0),0)</f>
        <v/>
      </c>
      <c r="E71" s="36" t="str">
        <f>IFERROR(VLOOKUP(E172,DAY!$A$2:$E$3000,5,0),0)</f>
        <v/>
      </c>
      <c r="F71" s="36" t="str">
        <f>IFERROR(VLOOKUP(F172,DAY!$A$2:$E$3000,5,0),0)</f>
        <v/>
      </c>
      <c r="G71" s="36" t="str">
        <f>IFERROR(VLOOKUP(G172,DAY!$A$2:$E$3000,5,0),0)</f>
        <v/>
      </c>
      <c r="H71" s="36" t="str">
        <f>IFERROR(VLOOKUP(H172,DAY!$A$2:$E$3000,5,0),0)</f>
        <v/>
      </c>
      <c r="I71" s="36" t="str">
        <f>IFERROR(VLOOKUP(I172,DAY!$A$2:$E$3000,5,0),0)</f>
        <v/>
      </c>
      <c r="J71" s="36" t="str">
        <f>IFERROR(VLOOKUP(J172,DAY!$A$2:$E$3000,5,0),0)</f>
        <v/>
      </c>
      <c r="K71" s="36" t="str">
        <f>IFERROR(VLOOKUP(K172,DAY!$A$2:$E$3000,5,0),0)</f>
        <v/>
      </c>
      <c r="L71" s="36" t="str">
        <f>IFERROR(VLOOKUP(L172,DAY!$A$2:$E$3000,5,0),0)</f>
        <v/>
      </c>
      <c r="M71" s="36" t="str">
        <f>IFERROR(VLOOKUP(M172,DAY!$A$2:$E$3000,5,0),0)</f>
        <v/>
      </c>
      <c r="N71" s="36" t="str">
        <f>IFERROR(VLOOKUP(N172,DAY!$A$2:$E$3000,5,0),0)</f>
        <v/>
      </c>
      <c r="O71" s="36" t="str">
        <f>IFERROR(VLOOKUP(O172,DAY!$A$2:$E$3000,5,0),0)</f>
        <v>勤労感謝の日</v>
      </c>
      <c r="P71" s="36" t="str">
        <f>IFERROR(VLOOKUP(P172,DAY!$A$2:$E$3000,5,0),0)</f>
        <v>振替休日</v>
      </c>
      <c r="Q71" s="36" t="str">
        <f>IFERROR(VLOOKUP(Q172,DAY!$A$2:$E$3000,5,0),0)</f>
        <v/>
      </c>
      <c r="R71" s="36" t="str">
        <f>IFERROR(VLOOKUP(R172,DAY!$A$2:$E$3000,5,0),0)</f>
        <v/>
      </c>
      <c r="S71" s="36" t="str">
        <f>IFERROR(VLOOKUP(S172,DAY!$A$2:$E$3000,5,0),0)</f>
        <v/>
      </c>
      <c r="T71" s="36" t="str">
        <f>IFERROR(VLOOKUP(T172,DAY!$A$2:$E$3000,5,0),0)</f>
        <v/>
      </c>
      <c r="U71" s="36" t="str">
        <f>IFERROR(VLOOKUP(U172,DAY!$A$2:$E$3000,5,0),0)</f>
        <v/>
      </c>
      <c r="V71" s="36" t="str">
        <f>IFERROR(VLOOKUP(V172,DAY!$A$2:$E$3000,5,0),0)</f>
        <v/>
      </c>
      <c r="W71" s="36" t="str">
        <f>IFERROR(VLOOKUP(W172,DAY!$A$2:$E$3000,5,0),0)</f>
        <v/>
      </c>
      <c r="X71" s="36" t="str">
        <f>IFERROR(VLOOKUP(X172,DAY!$A$2:$E$3000,5,0),0)</f>
        <v/>
      </c>
      <c r="Y71" s="36" t="str">
        <f>IFERROR(VLOOKUP(Y172,DAY!$A$2:$E$3000,5,0),0)</f>
        <v/>
      </c>
      <c r="Z71" s="36" t="str">
        <f>IFERROR(VLOOKUP(Z172,DAY!$A$2:$E$3000,5,0),0)</f>
        <v/>
      </c>
      <c r="AA71" s="36" t="str">
        <f>IFERROR(VLOOKUP(AA172,DAY!$A$2:$E$3000,5,0),0)</f>
        <v/>
      </c>
      <c r="AB71" s="36" t="str">
        <f>IFERROR(VLOOKUP(AB172,DAY!$A$2:$E$3000,5,0),0)</f>
        <v/>
      </c>
      <c r="AC71" s="36" t="str">
        <f>IFERROR(VLOOKUP(AC172,DAY!$A$2:$E$3000,5,0),0)</f>
        <v/>
      </c>
      <c r="AD71" s="36" t="str">
        <f>IFERROR(VLOOKUP(AD172,DAY!$A$2:$E$3000,5,0),0)</f>
        <v/>
      </c>
      <c r="AE71" s="321"/>
      <c r="AF71" s="323"/>
      <c r="AG71" s="217"/>
      <c r="AH71" s="321"/>
      <c r="AI71" s="326"/>
      <c r="AJ71" s="217"/>
      <c r="AM71" s="137"/>
      <c r="AN71" s="137"/>
      <c r="AQ71" s="128">
        <f>IFERROR(VLOOKUP(AQ173,DAY!$A$2:$E$744,4,0),0)</f>
        <v>0</v>
      </c>
    </row>
    <row r="72" spans="1:43" ht="27.75" customHeight="1" x14ac:dyDescent="0.4">
      <c r="A72" s="318"/>
      <c r="B72" s="130" t="s">
        <v>4</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172">
        <f>IF(COUNT(C72:AD72)=0,+(COUNTIF(C72:AD72,"作業"))+(COUNTIF(C72:AD72,"休日")),"")</f>
        <v>0</v>
      </c>
      <c r="AF72" s="174">
        <f>IF(+COUNT(C72:AD72)=0,(COUNTIF(C72:AD72,"休日")),"")</f>
        <v>0</v>
      </c>
      <c r="AG72" s="315"/>
      <c r="AH72" s="172">
        <f>IF(COUNT(C73:AD73)=0,+(COUNTIF(C73:AD73,"作業"))+(COUNTIF(C73:AD73,"休日")),"")</f>
        <v>0</v>
      </c>
      <c r="AI72" s="174">
        <f>IF(COUNT(C73:AD73)=0,(COUNTIF(C73:AD73,"休日")),"")</f>
        <v>0</v>
      </c>
      <c r="AJ72" s="311"/>
      <c r="AL72" s="137"/>
      <c r="AM72" s="124" t="str">
        <f>IF(ISTEXT(C72),"集計期間","集計期間外")</f>
        <v>集計期間外</v>
      </c>
      <c r="AN72" s="124"/>
      <c r="AQ72" s="129">
        <f>IFERROR(VLOOKUP(AQ173,DAY!$A$2:$E$744,5,0),0)</f>
        <v>0</v>
      </c>
    </row>
    <row r="73" spans="1:43" ht="27.75" customHeight="1" thickBot="1" x14ac:dyDescent="0.45">
      <c r="A73" s="319"/>
      <c r="B73" s="132" t="s">
        <v>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313">
        <f>IFERROR(AM73,0)</f>
        <v>0</v>
      </c>
      <c r="AF73" s="314"/>
      <c r="AG73" s="316"/>
      <c r="AH73" s="313">
        <f>IFERROR(AN73,0)</f>
        <v>0</v>
      </c>
      <c r="AI73" s="314"/>
      <c r="AJ73" s="312"/>
      <c r="AM73" s="133" t="e">
        <f>ROUND(AF72/AE72,3)</f>
        <v>#DIV/0!</v>
      </c>
      <c r="AN73" s="134" t="e">
        <f>ROUND(AI72/AH72,3)</f>
        <v>#DIV/0!</v>
      </c>
      <c r="AQ73" s="135">
        <f>IFERROR(VLOOKUP(AQ173,DAY!$A$2:$E$744,6,0),0)</f>
        <v>0</v>
      </c>
    </row>
    <row r="74" spans="1:43" ht="27.75" customHeight="1" thickBot="1" x14ac:dyDescent="0.45">
      <c r="A74" s="317" t="s">
        <v>71</v>
      </c>
      <c r="B74" s="122" t="s">
        <v>0</v>
      </c>
      <c r="C74" s="29">
        <f>IFERROR(VLOOKUP(C173,DAY!$A$2:$E$3000,2,0),0)</f>
        <v>12</v>
      </c>
      <c r="D74" s="29">
        <f>IFERROR(VLOOKUP(D173,DAY!$A$2:$E$744,2,0),0)</f>
        <v>12</v>
      </c>
      <c r="E74" s="29">
        <f>IFERROR(VLOOKUP(E173,DAY!$A$2:$E$744,2,0),0)</f>
        <v>12</v>
      </c>
      <c r="F74" s="29">
        <f>IFERROR(VLOOKUP(F173,DAY!$A$2:$E$744,2,0),0)</f>
        <v>12</v>
      </c>
      <c r="G74" s="29">
        <f>IFERROR(VLOOKUP(G173,DAY!$A$2:$E$744,2,0),0)</f>
        <v>12</v>
      </c>
      <c r="H74" s="29">
        <f>IFERROR(VLOOKUP(H173,DAY!$A$2:$E$744,2,0),0)</f>
        <v>12</v>
      </c>
      <c r="I74" s="29">
        <f>IFERROR(VLOOKUP(I173,DAY!$A$2:$E$744,2,0),0)</f>
        <v>12</v>
      </c>
      <c r="J74" s="29">
        <f>IFERROR(VLOOKUP(J173,DAY!$A$2:$E$744,2,0),0)</f>
        <v>12</v>
      </c>
      <c r="K74" s="29">
        <f>IFERROR(VLOOKUP(K173,DAY!$A$2:$E$744,2,0),0)</f>
        <v>12</v>
      </c>
      <c r="L74" s="29">
        <f>IFERROR(VLOOKUP(L173,DAY!$A$2:$E$744,2,0),0)</f>
        <v>12</v>
      </c>
      <c r="M74" s="29">
        <f>IFERROR(VLOOKUP(M173,DAY!$A$2:$E$744,2,0),0)</f>
        <v>12</v>
      </c>
      <c r="N74" s="29">
        <f>IFERROR(VLOOKUP(N173,DAY!$A$2:$E$744,2,0),0)</f>
        <v>12</v>
      </c>
      <c r="O74" s="29">
        <f>IFERROR(VLOOKUP(O173,DAY!$A$2:$E$744,2,0),0)</f>
        <v>12</v>
      </c>
      <c r="P74" s="29">
        <f>IFERROR(VLOOKUP(P173,DAY!$A$2:$E$744,2,0),0)</f>
        <v>12</v>
      </c>
      <c r="Q74" s="29">
        <f>IFERROR(VLOOKUP(Q173,DAY!$A$2:$E$744,2,0),0)</f>
        <v>12</v>
      </c>
      <c r="R74" s="29">
        <f>IFERROR(VLOOKUP(R173,DAY!$A$2:$E$744,2,0),0)</f>
        <v>12</v>
      </c>
      <c r="S74" s="29">
        <f>IFERROR(VLOOKUP(S173,DAY!$A$2:$E$744,2,0),0)</f>
        <v>12</v>
      </c>
      <c r="T74" s="29">
        <f>IFERROR(VLOOKUP(T173,DAY!$A$2:$E$744,2,0),0)</f>
        <v>12</v>
      </c>
      <c r="U74" s="29">
        <f>IFERROR(VLOOKUP(U173,DAY!$A$2:$E$744,2,0),0)</f>
        <v>12</v>
      </c>
      <c r="V74" s="29">
        <f>IFERROR(VLOOKUP(V173,DAY!$A$2:$E$744,2,0),0)</f>
        <v>12</v>
      </c>
      <c r="W74" s="29">
        <f>IFERROR(VLOOKUP(W173,DAY!$A$2:$E$744,2,0),0)</f>
        <v>12</v>
      </c>
      <c r="X74" s="29">
        <f>IFERROR(VLOOKUP(X173,DAY!$A$2:$E$744,2,0),0)</f>
        <v>12</v>
      </c>
      <c r="Y74" s="29">
        <f>IFERROR(VLOOKUP(Y173,DAY!$A$2:$E$744,2,0),0)</f>
        <v>12</v>
      </c>
      <c r="Z74" s="29">
        <f>IFERROR(VLOOKUP(Z173,DAY!$A$2:$E$744,2,0),0)</f>
        <v>1</v>
      </c>
      <c r="AA74" s="29">
        <f>IFERROR(VLOOKUP(AA173,DAY!$A$2:$E$744,2,0),0)</f>
        <v>1</v>
      </c>
      <c r="AB74" s="29">
        <f>IFERROR(VLOOKUP(AB173,DAY!$A$2:$E$744,2,0),0)</f>
        <v>1</v>
      </c>
      <c r="AC74" s="29">
        <f>IFERROR(VLOOKUP(AC173,DAY!$A$2:$E$744,2,0),0)</f>
        <v>1</v>
      </c>
      <c r="AD74" s="29">
        <f>IFERROR(VLOOKUP(AD173,DAY!$A$2:$E$744,2,0),0)</f>
        <v>1</v>
      </c>
      <c r="AE74" s="320" t="s">
        <v>11</v>
      </c>
      <c r="AF74" s="322" t="s">
        <v>12</v>
      </c>
      <c r="AG74" s="175" t="str">
        <f>IF($AE$6="",$AM$4,$AM$7)</f>
        <v/>
      </c>
      <c r="AH74" s="324" t="s">
        <v>11</v>
      </c>
      <c r="AI74" s="325" t="s">
        <v>13</v>
      </c>
      <c r="AJ74" s="175" t="str">
        <f>IF($AE$6="",$AM$4,$AM$7)</f>
        <v/>
      </c>
      <c r="AK74" s="131"/>
      <c r="AM74" s="124"/>
      <c r="AN74" s="124"/>
      <c r="AQ74" s="139">
        <f>IFERROR(VLOOKUP(AQ173,DAY!$A$2:$E$744,7,0),0)</f>
        <v>0</v>
      </c>
    </row>
    <row r="75" spans="1:43" ht="27.75" customHeight="1" x14ac:dyDescent="0.4">
      <c r="A75" s="318"/>
      <c r="B75" s="123" t="s">
        <v>1</v>
      </c>
      <c r="C75" s="32">
        <f>IFERROR(VLOOKUP(C173,DAY!$A$2:$E$3000,3,0),0)</f>
        <v>9</v>
      </c>
      <c r="D75" s="32">
        <f>IFERROR(VLOOKUP(D173,DAY!$A$2:$E$744,3,0),0)</f>
        <v>10</v>
      </c>
      <c r="E75" s="32">
        <f>IFERROR(VLOOKUP(E173,DAY!$A$2:$E$744,3,0),0)</f>
        <v>11</v>
      </c>
      <c r="F75" s="32">
        <f>IFERROR(VLOOKUP(F173,DAY!$A$2:$E$744,3,0),0)</f>
        <v>12</v>
      </c>
      <c r="G75" s="32">
        <f>IFERROR(VLOOKUP(G173,DAY!$A$2:$E$744,3,0),0)</f>
        <v>13</v>
      </c>
      <c r="H75" s="32">
        <f>IFERROR(VLOOKUP(H173,DAY!$A$2:$E$744,3,0),0)</f>
        <v>14</v>
      </c>
      <c r="I75" s="32">
        <f>IFERROR(VLOOKUP(I173,DAY!$A$2:$E$744,3,0),0)</f>
        <v>15</v>
      </c>
      <c r="J75" s="32">
        <f>IFERROR(VLOOKUP(J173,DAY!$A$2:$E$744,3,0),0)</f>
        <v>16</v>
      </c>
      <c r="K75" s="32">
        <f>IFERROR(VLOOKUP(K173,DAY!$A$2:$E$744,3,0),0)</f>
        <v>17</v>
      </c>
      <c r="L75" s="32">
        <f>IFERROR(VLOOKUP(L173,DAY!$A$2:$E$744,3,0),0)</f>
        <v>18</v>
      </c>
      <c r="M75" s="32">
        <f>IFERROR(VLOOKUP(M173,DAY!$A$2:$E$744,3,0),0)</f>
        <v>19</v>
      </c>
      <c r="N75" s="32">
        <f>IFERROR(VLOOKUP(N173,DAY!$A$2:$E$744,3,0),0)</f>
        <v>20</v>
      </c>
      <c r="O75" s="32">
        <f>IFERROR(VLOOKUP(O173,DAY!$A$2:$E$744,3,0),0)</f>
        <v>21</v>
      </c>
      <c r="P75" s="32">
        <f>IFERROR(VLOOKUP(P173,DAY!$A$2:$E$744,3,0),0)</f>
        <v>22</v>
      </c>
      <c r="Q75" s="32">
        <f>IFERROR(VLOOKUP(Q173,DAY!$A$2:$E$744,3,0),0)</f>
        <v>23</v>
      </c>
      <c r="R75" s="32">
        <f>IFERROR(VLOOKUP(R173,DAY!$A$2:$E$744,3,0),0)</f>
        <v>24</v>
      </c>
      <c r="S75" s="32">
        <f>IFERROR(VLOOKUP(S173,DAY!$A$2:$E$744,3,0),0)</f>
        <v>25</v>
      </c>
      <c r="T75" s="32">
        <f>IFERROR(VLOOKUP(T173,DAY!$A$2:$E$744,3,0),0)</f>
        <v>26</v>
      </c>
      <c r="U75" s="32">
        <f>IFERROR(VLOOKUP(U173,DAY!$A$2:$E$744,3,0),0)</f>
        <v>27</v>
      </c>
      <c r="V75" s="32">
        <f>IFERROR(VLOOKUP(V173,DAY!$A$2:$E$744,3,0),0)</f>
        <v>28</v>
      </c>
      <c r="W75" s="32">
        <f>IFERROR(VLOOKUP(W173,DAY!$A$2:$E$744,3,0),0)</f>
        <v>29</v>
      </c>
      <c r="X75" s="32">
        <f>IFERROR(VLOOKUP(X173,DAY!$A$2:$E$744,3,0),0)</f>
        <v>30</v>
      </c>
      <c r="Y75" s="32">
        <f>IFERROR(VLOOKUP(Y173,DAY!$A$2:$E$744,3,0),0)</f>
        <v>31</v>
      </c>
      <c r="Z75" s="32">
        <f>IFERROR(VLOOKUP(Z173,DAY!$A$2:$E$744,3,0),0)</f>
        <v>1</v>
      </c>
      <c r="AA75" s="32">
        <f>IFERROR(VLOOKUP(AA173,DAY!$A$2:$E$744,3,0),0)</f>
        <v>2</v>
      </c>
      <c r="AB75" s="32">
        <f>IFERROR(VLOOKUP(AB173,DAY!$A$2:$E$744,3,0),0)</f>
        <v>3</v>
      </c>
      <c r="AC75" s="32">
        <f>IFERROR(VLOOKUP(AC173,DAY!$A$2:$E$744,3,0),0)</f>
        <v>4</v>
      </c>
      <c r="AD75" s="33">
        <f>IFERROR(VLOOKUP(AD173,DAY!$A$2:$E$744,3,0),0)</f>
        <v>5</v>
      </c>
      <c r="AE75" s="321"/>
      <c r="AF75" s="323"/>
      <c r="AG75" s="216" t="s">
        <v>122</v>
      </c>
      <c r="AH75" s="321"/>
      <c r="AI75" s="326"/>
      <c r="AJ75" s="216" t="s">
        <v>122</v>
      </c>
      <c r="AM75" s="124"/>
      <c r="AN75" s="124"/>
      <c r="AQ75" s="125">
        <f>IFERROR(VLOOKUP(AQ174,DAY!$A$2:$E$744,2,0),0)</f>
        <v>0</v>
      </c>
    </row>
    <row r="76" spans="1:43" ht="27.75" customHeight="1" x14ac:dyDescent="0.4">
      <c r="A76" s="318"/>
      <c r="B76" s="126" t="s">
        <v>2</v>
      </c>
      <c r="C76" s="35" t="str">
        <f>IFERROR(VLOOKUP(C173,DAY!$A$2:$E$3000,4,0),0)</f>
        <v>火</v>
      </c>
      <c r="D76" s="35" t="str">
        <f>IFERROR(VLOOKUP(D173,DAY!$A$2:$E$3000,4,0),0)</f>
        <v>水</v>
      </c>
      <c r="E76" s="35" t="str">
        <f>IFERROR(VLOOKUP(E173,DAY!$A$2:$E$3000,4,0),0)</f>
        <v>木</v>
      </c>
      <c r="F76" s="35" t="str">
        <f>IFERROR(VLOOKUP(F173,DAY!$A$2:$E$3000,4,0),0)</f>
        <v>金</v>
      </c>
      <c r="G76" s="35" t="str">
        <f>IFERROR(VLOOKUP(G173,DAY!$A$2:$E$3000,4,0),0)</f>
        <v>土</v>
      </c>
      <c r="H76" s="35" t="str">
        <f>IFERROR(VLOOKUP(H173,DAY!$A$2:$E$3000,4,0),0)</f>
        <v>日</v>
      </c>
      <c r="I76" s="35" t="str">
        <f>IFERROR(VLOOKUP(I173,DAY!$A$2:$E$3000,4,0),0)</f>
        <v>月</v>
      </c>
      <c r="J76" s="35" t="str">
        <f>IFERROR(VLOOKUP(J173,DAY!$A$2:$E$3000,4,0),0)</f>
        <v>火</v>
      </c>
      <c r="K76" s="35" t="str">
        <f>IFERROR(VLOOKUP(K173,DAY!$A$2:$E$3000,4,0),0)</f>
        <v>水</v>
      </c>
      <c r="L76" s="35" t="str">
        <f>IFERROR(VLOOKUP(L173,DAY!$A$2:$E$3000,4,0),0)</f>
        <v>木</v>
      </c>
      <c r="M76" s="35" t="str">
        <f>IFERROR(VLOOKUP(M173,DAY!$A$2:$E$3000,4,0),0)</f>
        <v>金</v>
      </c>
      <c r="N76" s="35" t="str">
        <f>IFERROR(VLOOKUP(N173,DAY!$A$2:$E$3000,4,0),0)</f>
        <v>土</v>
      </c>
      <c r="O76" s="35" t="str">
        <f>IFERROR(VLOOKUP(O173,DAY!$A$2:$E$3000,4,0),0)</f>
        <v>日</v>
      </c>
      <c r="P76" s="35" t="str">
        <f>IFERROR(VLOOKUP(P173,DAY!$A$2:$E$3000,4,0),0)</f>
        <v>月</v>
      </c>
      <c r="Q76" s="35" t="str">
        <f>IFERROR(VLOOKUP(Q173,DAY!$A$2:$E$3000,4,0),0)</f>
        <v>火</v>
      </c>
      <c r="R76" s="35" t="str">
        <f>IFERROR(VLOOKUP(R173,DAY!$A$2:$E$3000,4,0),0)</f>
        <v>水</v>
      </c>
      <c r="S76" s="35" t="str">
        <f>IFERROR(VLOOKUP(S173,DAY!$A$2:$E$3000,4,0),0)</f>
        <v>木</v>
      </c>
      <c r="T76" s="35" t="str">
        <f>IFERROR(VLOOKUP(T173,DAY!$A$2:$E$3000,4,0),0)</f>
        <v>金</v>
      </c>
      <c r="U76" s="35" t="str">
        <f>IFERROR(VLOOKUP(U173,DAY!$A$2:$E$3000,4,0),0)</f>
        <v>土</v>
      </c>
      <c r="V76" s="35" t="str">
        <f>IFERROR(VLOOKUP(V173,DAY!$A$2:$E$3000,4,0),0)</f>
        <v>日</v>
      </c>
      <c r="W76" s="35" t="str">
        <f>IFERROR(VLOOKUP(W173,DAY!$A$2:$E$3000,4,0),0)</f>
        <v>月</v>
      </c>
      <c r="X76" s="35" t="str">
        <f>IFERROR(VLOOKUP(X173,DAY!$A$2:$E$3000,4,0),0)</f>
        <v>火</v>
      </c>
      <c r="Y76" s="35" t="str">
        <f>IFERROR(VLOOKUP(Y173,DAY!$A$2:$E$3000,4,0),0)</f>
        <v>水</v>
      </c>
      <c r="Z76" s="35" t="str">
        <f>IFERROR(VLOOKUP(Z173,DAY!$A$2:$E$3000,4,0),0)</f>
        <v>木</v>
      </c>
      <c r="AA76" s="35" t="str">
        <f>IFERROR(VLOOKUP(AA173,DAY!$A$2:$E$3000,4,0),0)</f>
        <v>金</v>
      </c>
      <c r="AB76" s="35" t="str">
        <f>IFERROR(VLOOKUP(AB173,DAY!$A$2:$E$3000,4,0),0)</f>
        <v>土</v>
      </c>
      <c r="AC76" s="35" t="str">
        <f>IFERROR(VLOOKUP(AC173,DAY!$A$2:$E$3000,4,0),0)</f>
        <v>日</v>
      </c>
      <c r="AD76" s="35" t="str">
        <f>IFERROR(VLOOKUP(AD173,DAY!$A$2:$E$3000,4,0),0)</f>
        <v>月</v>
      </c>
      <c r="AE76" s="321"/>
      <c r="AF76" s="323"/>
      <c r="AG76" s="216"/>
      <c r="AH76" s="321"/>
      <c r="AI76" s="326"/>
      <c r="AJ76" s="216"/>
      <c r="AM76" s="124"/>
      <c r="AN76" s="124"/>
      <c r="AQ76" s="128">
        <f>IFERROR(VLOOKUP(AQ174,DAY!$A$2:$E$744,3,0),0)</f>
        <v>0</v>
      </c>
    </row>
    <row r="77" spans="1:43" ht="89.25" customHeight="1" x14ac:dyDescent="0.4">
      <c r="A77" s="318"/>
      <c r="B77" s="129" t="s">
        <v>3</v>
      </c>
      <c r="C77" s="36" t="str">
        <f>IFERROR(VLOOKUP(C173,DAY!$A$2:$E$3000,5,0),0)</f>
        <v/>
      </c>
      <c r="D77" s="36" t="str">
        <f>IFERROR(VLOOKUP(D173,DAY!$A$2:$E$3000,5,0),0)</f>
        <v/>
      </c>
      <c r="E77" s="36" t="str">
        <f>IFERROR(VLOOKUP(E173,DAY!$A$2:$E$3000,5,0),0)</f>
        <v/>
      </c>
      <c r="F77" s="36" t="str">
        <f>IFERROR(VLOOKUP(F173,DAY!$A$2:$E$3000,5,0),0)</f>
        <v/>
      </c>
      <c r="G77" s="36" t="str">
        <f>IFERROR(VLOOKUP(G173,DAY!$A$2:$E$3000,5,0),0)</f>
        <v/>
      </c>
      <c r="H77" s="36" t="str">
        <f>IFERROR(VLOOKUP(H173,DAY!$A$2:$E$3000,5,0),0)</f>
        <v/>
      </c>
      <c r="I77" s="36" t="str">
        <f>IFERROR(VLOOKUP(I173,DAY!$A$2:$E$3000,5,0),0)</f>
        <v/>
      </c>
      <c r="J77" s="36" t="str">
        <f>IFERROR(VLOOKUP(J173,DAY!$A$2:$E$3000,5,0),0)</f>
        <v/>
      </c>
      <c r="K77" s="36" t="str">
        <f>IFERROR(VLOOKUP(K173,DAY!$A$2:$E$3000,5,0),0)</f>
        <v/>
      </c>
      <c r="L77" s="36" t="str">
        <f>IFERROR(VLOOKUP(L173,DAY!$A$2:$E$3000,5,0),0)</f>
        <v/>
      </c>
      <c r="M77" s="36" t="str">
        <f>IFERROR(VLOOKUP(M173,DAY!$A$2:$E$3000,5,0),0)</f>
        <v/>
      </c>
      <c r="N77" s="36" t="str">
        <f>IFERROR(VLOOKUP(N173,DAY!$A$2:$E$3000,5,0),0)</f>
        <v/>
      </c>
      <c r="O77" s="36" t="str">
        <f>IFERROR(VLOOKUP(O173,DAY!$A$2:$E$3000,5,0),0)</f>
        <v/>
      </c>
      <c r="P77" s="36" t="str">
        <f>IFERROR(VLOOKUP(P173,DAY!$A$2:$E$3000,5,0),0)</f>
        <v/>
      </c>
      <c r="Q77" s="36" t="str">
        <f>IFERROR(VLOOKUP(Q173,DAY!$A$2:$E$3000,5,0),0)</f>
        <v/>
      </c>
      <c r="R77" s="36" t="str">
        <f>IFERROR(VLOOKUP(R173,DAY!$A$2:$E$3000,5,0),0)</f>
        <v/>
      </c>
      <c r="S77" s="36" t="str">
        <f>IFERROR(VLOOKUP(S173,DAY!$A$2:$E$3000,5,0),0)</f>
        <v/>
      </c>
      <c r="T77" s="36" t="str">
        <f>IFERROR(VLOOKUP(T173,DAY!$A$2:$E$3000,5,0),0)</f>
        <v/>
      </c>
      <c r="U77" s="36" t="str">
        <f>IFERROR(VLOOKUP(U173,DAY!$A$2:$E$3000,5,0),0)</f>
        <v/>
      </c>
      <c r="V77" s="36" t="str">
        <f>IFERROR(VLOOKUP(V173,DAY!$A$2:$E$3000,5,0),0)</f>
        <v/>
      </c>
      <c r="W77" s="36" t="str">
        <f>IFERROR(VLOOKUP(W173,DAY!$A$2:$E$3000,5,0),0)</f>
        <v/>
      </c>
      <c r="X77" s="36" t="str">
        <f>IFERROR(VLOOKUP(X173,DAY!$A$2:$E$3000,5,0),0)</f>
        <v/>
      </c>
      <c r="Y77" s="36" t="str">
        <f>IFERROR(VLOOKUP(Y173,DAY!$A$2:$E$3000,5,0),0)</f>
        <v/>
      </c>
      <c r="Z77" s="36" t="str">
        <f>IFERROR(VLOOKUP(Z173,DAY!$A$2:$E$3000,5,0),0)</f>
        <v>元日</v>
      </c>
      <c r="AA77" s="36" t="str">
        <f>IFERROR(VLOOKUP(AA173,DAY!$A$2:$E$3000,5,0),0)</f>
        <v/>
      </c>
      <c r="AB77" s="36" t="str">
        <f>IFERROR(VLOOKUP(AB173,DAY!$A$2:$E$3000,5,0),0)</f>
        <v/>
      </c>
      <c r="AC77" s="36" t="str">
        <f>IFERROR(VLOOKUP(AC173,DAY!$A$2:$E$3000,5,0),0)</f>
        <v/>
      </c>
      <c r="AD77" s="36" t="str">
        <f>IFERROR(VLOOKUP(AD173,DAY!$A$2:$E$3000,5,0),0)</f>
        <v/>
      </c>
      <c r="AE77" s="321"/>
      <c r="AF77" s="323"/>
      <c r="AG77" s="217"/>
      <c r="AH77" s="321"/>
      <c r="AI77" s="326"/>
      <c r="AJ77" s="217"/>
      <c r="AM77" s="137"/>
      <c r="AN77" s="137"/>
      <c r="AQ77" s="128">
        <f>IFERROR(VLOOKUP(AQ174,DAY!$A$2:$E$744,4,0),0)</f>
        <v>0</v>
      </c>
    </row>
    <row r="78" spans="1:43" ht="27.75" customHeight="1" x14ac:dyDescent="0.4">
      <c r="A78" s="318"/>
      <c r="B78" s="130" t="s">
        <v>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172">
        <f>IF(COUNT(C78:AD78)=0,+(COUNTIF(C78:AD78,"作業"))+(COUNTIF(C78:AD78,"休日")),"")</f>
        <v>0</v>
      </c>
      <c r="AF78" s="174">
        <f>IF(+COUNT(C78:AD78)=0,(COUNTIF(C78:AD78,"休日")),"")</f>
        <v>0</v>
      </c>
      <c r="AG78" s="315"/>
      <c r="AH78" s="172">
        <f>IF(COUNT(C79:AD79)=0,+(COUNTIF(C79:AD79,"作業"))+(COUNTIF(C79:AD79,"休日")),"")</f>
        <v>0</v>
      </c>
      <c r="AI78" s="174">
        <f>IF(COUNT(C79:AD79)=0,(COUNTIF(C79:AD79,"休日")),"")</f>
        <v>0</v>
      </c>
      <c r="AJ78" s="311"/>
      <c r="AL78" s="131"/>
      <c r="AM78" s="124" t="str">
        <f>IF(ISTEXT(C78),"集計期間","集計期間外")</f>
        <v>集計期間外</v>
      </c>
      <c r="AN78" s="124"/>
      <c r="AQ78" s="129">
        <f>IFERROR(VLOOKUP(AQ174,DAY!$A$2:$E$744,5,0),0)</f>
        <v>0</v>
      </c>
    </row>
    <row r="79" spans="1:43" ht="27.75" customHeight="1" thickBot="1" x14ac:dyDescent="0.45">
      <c r="A79" s="319"/>
      <c r="B79" s="132" t="s">
        <v>5</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313">
        <f>IFERROR(AM79,0)</f>
        <v>0</v>
      </c>
      <c r="AF79" s="314"/>
      <c r="AG79" s="316"/>
      <c r="AH79" s="313">
        <f>IFERROR(AN79,0)</f>
        <v>0</v>
      </c>
      <c r="AI79" s="314"/>
      <c r="AJ79" s="312"/>
      <c r="AM79" s="133" t="e">
        <f>ROUND(AF78/AE78,3)</f>
        <v>#DIV/0!</v>
      </c>
      <c r="AN79" s="134" t="e">
        <f>ROUND(AI78/AH78,3)</f>
        <v>#DIV/0!</v>
      </c>
      <c r="AQ79" s="135">
        <f>IFERROR(VLOOKUP(AQ174,DAY!$A$2:$E$744,6,0),0)</f>
        <v>0</v>
      </c>
    </row>
    <row r="80" spans="1:43" ht="27.75" customHeight="1" thickBot="1" x14ac:dyDescent="0.45">
      <c r="A80" s="317" t="s">
        <v>72</v>
      </c>
      <c r="B80" s="138" t="s">
        <v>0</v>
      </c>
      <c r="C80" s="44">
        <f>IFERROR(VLOOKUP(C174,DAY!$A$2:$E$3000,2,0),0)</f>
        <v>1</v>
      </c>
      <c r="D80" s="44">
        <f>IFERROR(VLOOKUP(D174,DAY!$A$2:$E$3000,2,0),0)</f>
        <v>1</v>
      </c>
      <c r="E80" s="44">
        <f>IFERROR(VLOOKUP(E174,DAY!$A$2:$E$3000,2,0),0)</f>
        <v>1</v>
      </c>
      <c r="F80" s="44">
        <f>IFERROR(VLOOKUP(F174,DAY!$A$2:$E$3000,2,0),0)</f>
        <v>1</v>
      </c>
      <c r="G80" s="44">
        <f>IFERROR(VLOOKUP(G174,DAY!$A$2:$E$3000,2,0),0)</f>
        <v>1</v>
      </c>
      <c r="H80" s="44">
        <f>IFERROR(VLOOKUP(H174,DAY!$A$2:$E$3000,2,0),0)</f>
        <v>1</v>
      </c>
      <c r="I80" s="44">
        <f>IFERROR(VLOOKUP(I174,DAY!$A$2:$E$3000,2,0),0)</f>
        <v>1</v>
      </c>
      <c r="J80" s="44">
        <f>IFERROR(VLOOKUP(J174,DAY!$A$2:$E$3000,2,0),0)</f>
        <v>1</v>
      </c>
      <c r="K80" s="44">
        <f>IFERROR(VLOOKUP(K174,DAY!$A$2:$E$3000,2,0),0)</f>
        <v>1</v>
      </c>
      <c r="L80" s="44">
        <f>IFERROR(VLOOKUP(L174,DAY!$A$2:$E$3000,2,0),0)</f>
        <v>1</v>
      </c>
      <c r="M80" s="44">
        <f>IFERROR(VLOOKUP(M174,DAY!$A$2:$E$3000,2,0),0)</f>
        <v>1</v>
      </c>
      <c r="N80" s="44">
        <f>IFERROR(VLOOKUP(N174,DAY!$A$2:$E$3000,2,0),0)</f>
        <v>1</v>
      </c>
      <c r="O80" s="44">
        <f>IFERROR(VLOOKUP(O174,DAY!$A$2:$E$3000,2,0),0)</f>
        <v>1</v>
      </c>
      <c r="P80" s="44">
        <f>IFERROR(VLOOKUP(P174,DAY!$A$2:$E$3000,2,0),0)</f>
        <v>1</v>
      </c>
      <c r="Q80" s="44">
        <f>IFERROR(VLOOKUP(Q174,DAY!$A$2:$E$3000,2,0),0)</f>
        <v>1</v>
      </c>
      <c r="R80" s="44">
        <f>IFERROR(VLOOKUP(R174,DAY!$A$2:$E$3000,2,0),0)</f>
        <v>1</v>
      </c>
      <c r="S80" s="44">
        <f>IFERROR(VLOOKUP(S174,DAY!$A$2:$E$3000,2,0),0)</f>
        <v>1</v>
      </c>
      <c r="T80" s="44">
        <f>IFERROR(VLOOKUP(T174,DAY!$A$2:$E$3000,2,0),0)</f>
        <v>1</v>
      </c>
      <c r="U80" s="44">
        <f>IFERROR(VLOOKUP(U174,DAY!$A$2:$E$3000,2,0),0)</f>
        <v>1</v>
      </c>
      <c r="V80" s="44">
        <f>IFERROR(VLOOKUP(V174,DAY!$A$2:$E$3000,2,0),0)</f>
        <v>1</v>
      </c>
      <c r="W80" s="44">
        <f>IFERROR(VLOOKUP(W174,DAY!$A$2:$E$3000,2,0),0)</f>
        <v>1</v>
      </c>
      <c r="X80" s="44">
        <f>IFERROR(VLOOKUP(X174,DAY!$A$2:$E$3000,2,0),0)</f>
        <v>1</v>
      </c>
      <c r="Y80" s="44">
        <f>IFERROR(VLOOKUP(Y174,DAY!$A$2:$E$3000,2,0),0)</f>
        <v>1</v>
      </c>
      <c r="Z80" s="44">
        <f>IFERROR(VLOOKUP(Z174,DAY!$A$2:$E$3000,2,0),0)</f>
        <v>1</v>
      </c>
      <c r="AA80" s="44">
        <f>IFERROR(VLOOKUP(AA174,DAY!$A$2:$E$3000,2,0),0)</f>
        <v>1</v>
      </c>
      <c r="AB80" s="44">
        <f>IFERROR(VLOOKUP(AB174,DAY!$A$2:$E$3000,2,0),0)</f>
        <v>1</v>
      </c>
      <c r="AC80" s="44">
        <f>IFERROR(VLOOKUP(AC174,DAY!$A$2:$E$3000,2,0),0)</f>
        <v>2</v>
      </c>
      <c r="AD80" s="44">
        <f>IFERROR(VLOOKUP(AD174,DAY!$A$2:$E$3000,2,0),0)</f>
        <v>2</v>
      </c>
      <c r="AE80" s="320" t="s">
        <v>11</v>
      </c>
      <c r="AF80" s="322" t="s">
        <v>12</v>
      </c>
      <c r="AG80" s="175" t="str">
        <f>IF($AE$6="",$AM$4,$AM$7)</f>
        <v/>
      </c>
      <c r="AH80" s="324" t="s">
        <v>11</v>
      </c>
      <c r="AI80" s="325" t="s">
        <v>13</v>
      </c>
      <c r="AJ80" s="175" t="str">
        <f>IF($AE$6="",$AM$4,$AM$7)</f>
        <v/>
      </c>
      <c r="AK80" s="131"/>
      <c r="AM80" s="124"/>
      <c r="AN80" s="124"/>
      <c r="AQ80" s="136">
        <f>IFERROR(VLOOKUP(AQ174,DAY!$A$2:$E$744,7,0),0)</f>
        <v>0</v>
      </c>
    </row>
    <row r="81" spans="1:43" ht="27.75" customHeight="1" x14ac:dyDescent="0.4">
      <c r="A81" s="318"/>
      <c r="B81" s="123" t="s">
        <v>1</v>
      </c>
      <c r="C81" s="32">
        <f>IFERROR(VLOOKUP(C174,DAY!$A$2:$E$3000,3,0),0)</f>
        <v>6</v>
      </c>
      <c r="D81" s="32">
        <f>IFERROR(VLOOKUP(D174,DAY!$A$2:$E$3000,3,0),0)</f>
        <v>7</v>
      </c>
      <c r="E81" s="32">
        <f>IFERROR(VLOOKUP(E174,DAY!$A$2:$E$3000,3,0),0)</f>
        <v>8</v>
      </c>
      <c r="F81" s="32">
        <f>IFERROR(VLOOKUP(F174,DAY!$A$2:$E$3000,3,0),0)</f>
        <v>9</v>
      </c>
      <c r="G81" s="32">
        <f>IFERROR(VLOOKUP(G174,DAY!$A$2:$E$3000,3,0),0)</f>
        <v>10</v>
      </c>
      <c r="H81" s="32">
        <f>IFERROR(VLOOKUP(H174,DAY!$A$2:$E$3000,3,0),0)</f>
        <v>11</v>
      </c>
      <c r="I81" s="32">
        <f>IFERROR(VLOOKUP(I174,DAY!$A$2:$E$3000,3,0),0)</f>
        <v>12</v>
      </c>
      <c r="J81" s="32">
        <f>IFERROR(VLOOKUP(J174,DAY!$A$2:$E$3000,3,0),0)</f>
        <v>13</v>
      </c>
      <c r="K81" s="32">
        <f>IFERROR(VLOOKUP(K174,DAY!$A$2:$E$3000,3,0),0)</f>
        <v>14</v>
      </c>
      <c r="L81" s="32">
        <f>IFERROR(VLOOKUP(L174,DAY!$A$2:$E$3000,3,0),0)</f>
        <v>15</v>
      </c>
      <c r="M81" s="32">
        <f>IFERROR(VLOOKUP(M174,DAY!$A$2:$E$3000,3,0),0)</f>
        <v>16</v>
      </c>
      <c r="N81" s="32">
        <f>IFERROR(VLOOKUP(N174,DAY!$A$2:$E$3000,3,0),0)</f>
        <v>17</v>
      </c>
      <c r="O81" s="32">
        <f>IFERROR(VLOOKUP(O174,DAY!$A$2:$E$3000,3,0),0)</f>
        <v>18</v>
      </c>
      <c r="P81" s="32">
        <f>IFERROR(VLOOKUP(P174,DAY!$A$2:$E$3000,3,0),0)</f>
        <v>19</v>
      </c>
      <c r="Q81" s="32">
        <f>IFERROR(VLOOKUP(Q174,DAY!$A$2:$E$3000,3,0),0)</f>
        <v>20</v>
      </c>
      <c r="R81" s="32">
        <f>IFERROR(VLOOKUP(R174,DAY!$A$2:$E$3000,3,0),0)</f>
        <v>21</v>
      </c>
      <c r="S81" s="32">
        <f>IFERROR(VLOOKUP(S174,DAY!$A$2:$E$3000,3,0),0)</f>
        <v>22</v>
      </c>
      <c r="T81" s="32">
        <f>IFERROR(VLOOKUP(T174,DAY!$A$2:$E$3000,3,0),0)</f>
        <v>23</v>
      </c>
      <c r="U81" s="32">
        <f>IFERROR(VLOOKUP(U174,DAY!$A$2:$E$3000,3,0),0)</f>
        <v>24</v>
      </c>
      <c r="V81" s="32">
        <f>IFERROR(VLOOKUP(V174,DAY!$A$2:$E$3000,3,0),0)</f>
        <v>25</v>
      </c>
      <c r="W81" s="32">
        <f>IFERROR(VLOOKUP(W174,DAY!$A$2:$E$3000,3,0),0)</f>
        <v>26</v>
      </c>
      <c r="X81" s="32">
        <f>IFERROR(VLOOKUP(X174,DAY!$A$2:$E$3000,3,0),0)</f>
        <v>27</v>
      </c>
      <c r="Y81" s="32">
        <f>IFERROR(VLOOKUP(Y174,DAY!$A$2:$E$3000,3,0),0)</f>
        <v>28</v>
      </c>
      <c r="Z81" s="32">
        <f>IFERROR(VLOOKUP(Z174,DAY!$A$2:$E$3000,3,0),0)</f>
        <v>29</v>
      </c>
      <c r="AA81" s="32">
        <f>IFERROR(VLOOKUP(AA174,DAY!$A$2:$E$3000,3,0),0)</f>
        <v>30</v>
      </c>
      <c r="AB81" s="32">
        <f>IFERROR(VLOOKUP(AB174,DAY!$A$2:$E$3000,3,0),0)</f>
        <v>31</v>
      </c>
      <c r="AC81" s="32">
        <f>IFERROR(VLOOKUP(AC174,DAY!$A$2:$E$3000,3,0),0)</f>
        <v>1</v>
      </c>
      <c r="AD81" s="32">
        <f>IFERROR(VLOOKUP(AD174,DAY!$A$2:$E$3000,3,0),0)</f>
        <v>2</v>
      </c>
      <c r="AE81" s="321"/>
      <c r="AF81" s="323"/>
      <c r="AG81" s="216" t="s">
        <v>122</v>
      </c>
      <c r="AH81" s="321"/>
      <c r="AI81" s="326"/>
      <c r="AJ81" s="216" t="s">
        <v>122</v>
      </c>
      <c r="AM81" s="124"/>
      <c r="AN81" s="124"/>
      <c r="AQ81" s="126">
        <f>IFERROR(VLOOKUP(AQ175,DAY!$A$2:$E$744,2,0),0)</f>
        <v>0</v>
      </c>
    </row>
    <row r="82" spans="1:43" ht="27.75" customHeight="1" x14ac:dyDescent="0.4">
      <c r="A82" s="318"/>
      <c r="B82" s="126" t="s">
        <v>2</v>
      </c>
      <c r="C82" s="35" t="str">
        <f>IFERROR(VLOOKUP(C174,DAY!$A$2:$E$3000,4,0),0)</f>
        <v>火</v>
      </c>
      <c r="D82" s="35" t="str">
        <f>IFERROR(VLOOKUP(D174,DAY!$A$2:$E$3000,4,0),0)</f>
        <v>水</v>
      </c>
      <c r="E82" s="35" t="str">
        <f>IFERROR(VLOOKUP(E174,DAY!$A$2:$E$3000,4,0),0)</f>
        <v>木</v>
      </c>
      <c r="F82" s="35" t="str">
        <f>IFERROR(VLOOKUP(F174,DAY!$A$2:$E$3000,4,0),0)</f>
        <v>金</v>
      </c>
      <c r="G82" s="35" t="str">
        <f>IFERROR(VLOOKUP(G174,DAY!$A$2:$E$3000,4,0),0)</f>
        <v>土</v>
      </c>
      <c r="H82" s="35" t="str">
        <f>IFERROR(VLOOKUP(H174,DAY!$A$2:$E$3000,4,0),0)</f>
        <v>日</v>
      </c>
      <c r="I82" s="35" t="str">
        <f>IFERROR(VLOOKUP(I174,DAY!$A$2:$E$3000,4,0),0)</f>
        <v>月</v>
      </c>
      <c r="J82" s="35" t="str">
        <f>IFERROR(VLOOKUP(J174,DAY!$A$2:$E$3000,4,0),0)</f>
        <v>火</v>
      </c>
      <c r="K82" s="35" t="str">
        <f>IFERROR(VLOOKUP(K174,DAY!$A$2:$E$3000,4,0),0)</f>
        <v>水</v>
      </c>
      <c r="L82" s="35" t="str">
        <f>IFERROR(VLOOKUP(L174,DAY!$A$2:$E$3000,4,0),0)</f>
        <v>木</v>
      </c>
      <c r="M82" s="35" t="str">
        <f>IFERROR(VLOOKUP(M174,DAY!$A$2:$E$3000,4,0),0)</f>
        <v>金</v>
      </c>
      <c r="N82" s="35" t="str">
        <f>IFERROR(VLOOKUP(N174,DAY!$A$2:$E$3000,4,0),0)</f>
        <v>土</v>
      </c>
      <c r="O82" s="35" t="str">
        <f>IFERROR(VLOOKUP(O174,DAY!$A$2:$E$3000,4,0),0)</f>
        <v>日</v>
      </c>
      <c r="P82" s="35" t="str">
        <f>IFERROR(VLOOKUP(P174,DAY!$A$2:$E$3000,4,0),0)</f>
        <v>月</v>
      </c>
      <c r="Q82" s="35" t="str">
        <f>IFERROR(VLOOKUP(Q174,DAY!$A$2:$E$3000,4,0),0)</f>
        <v>火</v>
      </c>
      <c r="R82" s="35" t="str">
        <f>IFERROR(VLOOKUP(R174,DAY!$A$2:$E$3000,4,0),0)</f>
        <v>水</v>
      </c>
      <c r="S82" s="35" t="str">
        <f>IFERROR(VLOOKUP(S174,DAY!$A$2:$E$3000,4,0),0)</f>
        <v>木</v>
      </c>
      <c r="T82" s="35" t="str">
        <f>IFERROR(VLOOKUP(T174,DAY!$A$2:$E$3000,4,0),0)</f>
        <v>金</v>
      </c>
      <c r="U82" s="35" t="str">
        <f>IFERROR(VLOOKUP(U174,DAY!$A$2:$E$3000,4,0),0)</f>
        <v>土</v>
      </c>
      <c r="V82" s="35" t="str">
        <f>IFERROR(VLOOKUP(V174,DAY!$A$2:$E$3000,4,0),0)</f>
        <v>日</v>
      </c>
      <c r="W82" s="35" t="str">
        <f>IFERROR(VLOOKUP(W174,DAY!$A$2:$E$3000,4,0),0)</f>
        <v>月</v>
      </c>
      <c r="X82" s="35" t="str">
        <f>IFERROR(VLOOKUP(X174,DAY!$A$2:$E$3000,4,0),0)</f>
        <v>火</v>
      </c>
      <c r="Y82" s="35" t="str">
        <f>IFERROR(VLOOKUP(Y174,DAY!$A$2:$E$3000,4,0),0)</f>
        <v>水</v>
      </c>
      <c r="Z82" s="35" t="str">
        <f>IFERROR(VLOOKUP(Z174,DAY!$A$2:$E$3000,4,0),0)</f>
        <v>木</v>
      </c>
      <c r="AA82" s="35" t="str">
        <f>IFERROR(VLOOKUP(AA174,DAY!$A$2:$E$3000,4,0),0)</f>
        <v>金</v>
      </c>
      <c r="AB82" s="35" t="str">
        <f>IFERROR(VLOOKUP(AB174,DAY!$A$2:$E$3000,4,0),0)</f>
        <v>土</v>
      </c>
      <c r="AC82" s="35" t="str">
        <f>IFERROR(VLOOKUP(AC174,DAY!$A$2:$E$3000,4,0),0)</f>
        <v>日</v>
      </c>
      <c r="AD82" s="35" t="str">
        <f>IFERROR(VLOOKUP(AD174,DAY!$A$2:$E$3000,4,0),0)</f>
        <v>月</v>
      </c>
      <c r="AE82" s="321"/>
      <c r="AF82" s="323"/>
      <c r="AG82" s="216"/>
      <c r="AH82" s="321"/>
      <c r="AI82" s="326"/>
      <c r="AJ82" s="216"/>
      <c r="AM82" s="124"/>
      <c r="AN82" s="124"/>
      <c r="AQ82" s="128">
        <f>IFERROR(VLOOKUP(AQ175,DAY!$A$2:$E$744,3,0),0)</f>
        <v>0</v>
      </c>
    </row>
    <row r="83" spans="1:43" ht="89.25" customHeight="1" x14ac:dyDescent="0.4">
      <c r="A83" s="318"/>
      <c r="B83" s="129" t="s">
        <v>3</v>
      </c>
      <c r="C83" s="36" t="str">
        <f>IFERROR(VLOOKUP(C174,DAY!$A$2:$E$3000,5,0),0)</f>
        <v/>
      </c>
      <c r="D83" s="36" t="str">
        <f>IFERROR(VLOOKUP(D174,DAY!$A$2:$E$3000,5,0),0)</f>
        <v/>
      </c>
      <c r="E83" s="36" t="str">
        <f>IFERROR(VLOOKUP(E174,DAY!$A$2:$E$3000,5,0),0)</f>
        <v/>
      </c>
      <c r="F83" s="36" t="str">
        <f>IFERROR(VLOOKUP(F174,DAY!$A$2:$E$3000,5,0),0)</f>
        <v/>
      </c>
      <c r="G83" s="36" t="str">
        <f>IFERROR(VLOOKUP(G174,DAY!$A$2:$E$3000,5,0),0)</f>
        <v/>
      </c>
      <c r="H83" s="36" t="str">
        <f>IFERROR(VLOOKUP(H174,DAY!$A$2:$E$3000,5,0),0)</f>
        <v/>
      </c>
      <c r="I83" s="36" t="str">
        <f>IFERROR(VLOOKUP(I174,DAY!$A$2:$E$3000,5,0),0)</f>
        <v>成人の日</v>
      </c>
      <c r="J83" s="36" t="str">
        <f>IFERROR(VLOOKUP(J174,DAY!$A$2:$E$3000,5,0),0)</f>
        <v/>
      </c>
      <c r="K83" s="36" t="str">
        <f>IFERROR(VLOOKUP(K174,DAY!$A$2:$E$3000,5,0),0)</f>
        <v/>
      </c>
      <c r="L83" s="36" t="str">
        <f>IFERROR(VLOOKUP(L174,DAY!$A$2:$E$3000,5,0),0)</f>
        <v/>
      </c>
      <c r="M83" s="36" t="str">
        <f>IFERROR(VLOOKUP(M174,DAY!$A$2:$E$3000,5,0),0)</f>
        <v/>
      </c>
      <c r="N83" s="36" t="str">
        <f>IFERROR(VLOOKUP(N174,DAY!$A$2:$E$3000,5,0),0)</f>
        <v/>
      </c>
      <c r="O83" s="36" t="str">
        <f>IFERROR(VLOOKUP(O174,DAY!$A$2:$E$3000,5,0),0)</f>
        <v/>
      </c>
      <c r="P83" s="36" t="str">
        <f>IFERROR(VLOOKUP(P174,DAY!$A$2:$E$3000,5,0),0)</f>
        <v/>
      </c>
      <c r="Q83" s="36" t="str">
        <f>IFERROR(VLOOKUP(Q174,DAY!$A$2:$E$3000,5,0),0)</f>
        <v/>
      </c>
      <c r="R83" s="36" t="str">
        <f>IFERROR(VLOOKUP(R174,DAY!$A$2:$E$3000,5,0),0)</f>
        <v/>
      </c>
      <c r="S83" s="36" t="str">
        <f>IFERROR(VLOOKUP(S174,DAY!$A$2:$E$3000,5,0),0)</f>
        <v/>
      </c>
      <c r="T83" s="36" t="str">
        <f>IFERROR(VLOOKUP(T174,DAY!$A$2:$E$3000,5,0),0)</f>
        <v/>
      </c>
      <c r="U83" s="36" t="str">
        <f>IFERROR(VLOOKUP(U174,DAY!$A$2:$E$3000,5,0),0)</f>
        <v/>
      </c>
      <c r="V83" s="36" t="str">
        <f>IFERROR(VLOOKUP(V174,DAY!$A$2:$E$3000,5,0),0)</f>
        <v/>
      </c>
      <c r="W83" s="36" t="str">
        <f>IFERROR(VLOOKUP(W174,DAY!$A$2:$E$3000,5,0),0)</f>
        <v/>
      </c>
      <c r="X83" s="36" t="str">
        <f>IFERROR(VLOOKUP(X174,DAY!$A$2:$E$3000,5,0),0)</f>
        <v/>
      </c>
      <c r="Y83" s="36" t="str">
        <f>IFERROR(VLOOKUP(Y174,DAY!$A$2:$E$3000,5,0),0)</f>
        <v/>
      </c>
      <c r="Z83" s="36" t="str">
        <f>IFERROR(VLOOKUP(Z174,DAY!$A$2:$E$3000,5,0),0)</f>
        <v/>
      </c>
      <c r="AA83" s="36" t="str">
        <f>IFERROR(VLOOKUP(AA174,DAY!$A$2:$E$3000,5,0),0)</f>
        <v/>
      </c>
      <c r="AB83" s="36" t="str">
        <f>IFERROR(VLOOKUP(AB174,DAY!$A$2:$E$3000,5,0),0)</f>
        <v/>
      </c>
      <c r="AC83" s="36" t="str">
        <f>IFERROR(VLOOKUP(AC174,DAY!$A$2:$E$3000,5,0),0)</f>
        <v/>
      </c>
      <c r="AD83" s="36" t="str">
        <f>IFERROR(VLOOKUP(AD174,DAY!$A$2:$E$3000,5,0),0)</f>
        <v/>
      </c>
      <c r="AE83" s="321"/>
      <c r="AF83" s="323"/>
      <c r="AG83" s="217"/>
      <c r="AH83" s="321"/>
      <c r="AI83" s="326"/>
      <c r="AJ83" s="217"/>
      <c r="AM83" s="137"/>
      <c r="AN83" s="137"/>
      <c r="AQ83" s="128">
        <f>IFERROR(VLOOKUP(AQ175,DAY!$A$2:$E$744,4,0),0)</f>
        <v>0</v>
      </c>
    </row>
    <row r="84" spans="1:43" ht="27.75" customHeight="1" x14ac:dyDescent="0.4">
      <c r="A84" s="318"/>
      <c r="B84" s="130" t="s">
        <v>4</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172">
        <f>IF(COUNT(C84:AD84)=0,+(COUNTIF(C84:AD84,"作業"))+(COUNTIF(C84:AD84,"休日")),"")</f>
        <v>0</v>
      </c>
      <c r="AF84" s="174">
        <f>IF(+COUNT(C84:AD84)=0,(COUNTIF(C84:AD84,"休日")),"")</f>
        <v>0</v>
      </c>
      <c r="AG84" s="315"/>
      <c r="AH84" s="172">
        <f>IF(COUNT(C85:AD85)=0,+(COUNTIF(C85:AD85,"作業"))+(COUNTIF(C85:AD85,"休日")),"")</f>
        <v>0</v>
      </c>
      <c r="AI84" s="174">
        <f>IF(COUNT(C85:AD85)=0,(COUNTIF(C85:AD85,"休日")),"")</f>
        <v>0</v>
      </c>
      <c r="AJ84" s="311"/>
      <c r="AL84" s="131"/>
      <c r="AM84" s="124" t="str">
        <f>IF(ISTEXT(C84),"集計期間","集計期間外")</f>
        <v>集計期間外</v>
      </c>
      <c r="AN84" s="124"/>
      <c r="AQ84" s="129">
        <f>IFERROR(VLOOKUP(AQ175,DAY!$A$2:$E$744,5,0),0)</f>
        <v>0</v>
      </c>
    </row>
    <row r="85" spans="1:43" ht="27.75" customHeight="1" thickBot="1" x14ac:dyDescent="0.45">
      <c r="A85" s="319"/>
      <c r="B85" s="132" t="s">
        <v>5</v>
      </c>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313">
        <f>IFERROR(AM85,0)</f>
        <v>0</v>
      </c>
      <c r="AF85" s="314"/>
      <c r="AG85" s="316"/>
      <c r="AH85" s="313">
        <f>IFERROR(AN85,0)</f>
        <v>0</v>
      </c>
      <c r="AI85" s="314"/>
      <c r="AJ85" s="312"/>
      <c r="AM85" s="133" t="e">
        <f>ROUND(AF84/AE84,3)</f>
        <v>#DIV/0!</v>
      </c>
      <c r="AN85" s="134" t="e">
        <f>ROUND(AI84/AH84,3)</f>
        <v>#DIV/0!</v>
      </c>
      <c r="AQ85" s="135">
        <f>IFERROR(VLOOKUP(AQ175,DAY!$A$2:$E$744,6,0),0)</f>
        <v>0</v>
      </c>
    </row>
    <row r="86" spans="1:43" ht="27.75" customHeight="1" thickBot="1" x14ac:dyDescent="0.45">
      <c r="A86" s="317" t="s">
        <v>73</v>
      </c>
      <c r="B86" s="122" t="s">
        <v>0</v>
      </c>
      <c r="C86" s="29">
        <f>IFERROR(VLOOKUP(C175,DAY!$A$2:$E$3000,2,0),0)</f>
        <v>2</v>
      </c>
      <c r="D86" s="29">
        <f>IFERROR(VLOOKUP(D175,DAY!$A$2:$E$3000,2,0),0)</f>
        <v>2</v>
      </c>
      <c r="E86" s="29">
        <f>IFERROR(VLOOKUP(E175,DAY!$A$2:$E$3000,2,0),0)</f>
        <v>2</v>
      </c>
      <c r="F86" s="29">
        <f>IFERROR(VLOOKUP(F175,DAY!$A$2:$E$3000,2,0),0)</f>
        <v>2</v>
      </c>
      <c r="G86" s="29">
        <f>IFERROR(VLOOKUP(G175,DAY!$A$2:$E$3000,2,0),0)</f>
        <v>2</v>
      </c>
      <c r="H86" s="29">
        <f>IFERROR(VLOOKUP(H175,DAY!$A$2:$E$3000,2,0),0)</f>
        <v>2</v>
      </c>
      <c r="I86" s="29">
        <f>IFERROR(VLOOKUP(I175,DAY!$A$2:$E$3000,2,0),0)</f>
        <v>2</v>
      </c>
      <c r="J86" s="29">
        <f>IFERROR(VLOOKUP(J175,DAY!$A$2:$E$3000,2,0),0)</f>
        <v>2</v>
      </c>
      <c r="K86" s="29">
        <f>IFERROR(VLOOKUP(K175,DAY!$A$2:$E$3000,2,0),0)</f>
        <v>2</v>
      </c>
      <c r="L86" s="29">
        <f>IFERROR(VLOOKUP(L175,DAY!$A$2:$E$3000,2,0),0)</f>
        <v>2</v>
      </c>
      <c r="M86" s="29">
        <f>IFERROR(VLOOKUP(M175,DAY!$A$2:$E$3000,2,0),0)</f>
        <v>2</v>
      </c>
      <c r="N86" s="29">
        <f>IFERROR(VLOOKUP(N175,DAY!$A$2:$E$3000,2,0),0)</f>
        <v>2</v>
      </c>
      <c r="O86" s="29">
        <f>IFERROR(VLOOKUP(O175,DAY!$A$2:$E$3000,2,0),0)</f>
        <v>2</v>
      </c>
      <c r="P86" s="29">
        <f>IFERROR(VLOOKUP(P175,DAY!$A$2:$E$3000,2,0),0)</f>
        <v>2</v>
      </c>
      <c r="Q86" s="29">
        <f>IFERROR(VLOOKUP(Q175,DAY!$A$2:$E$3000,2,0),0)</f>
        <v>2</v>
      </c>
      <c r="R86" s="29">
        <f>IFERROR(VLOOKUP(R175,DAY!$A$2:$E$3000,2,0),0)</f>
        <v>2</v>
      </c>
      <c r="S86" s="29">
        <f>IFERROR(VLOOKUP(S175,DAY!$A$2:$E$3000,2,0),0)</f>
        <v>2</v>
      </c>
      <c r="T86" s="29">
        <f>IFERROR(VLOOKUP(T175,DAY!$A$2:$E$3000,2,0),0)</f>
        <v>2</v>
      </c>
      <c r="U86" s="29">
        <f>IFERROR(VLOOKUP(U175,DAY!$A$2:$E$3000,2,0),0)</f>
        <v>2</v>
      </c>
      <c r="V86" s="29">
        <f>IFERROR(VLOOKUP(V175,DAY!$A$2:$E$3000,2,0),0)</f>
        <v>2</v>
      </c>
      <c r="W86" s="29">
        <f>IFERROR(VLOOKUP(W175,DAY!$A$2:$E$3000,2,0),0)</f>
        <v>2</v>
      </c>
      <c r="X86" s="29">
        <f>IFERROR(VLOOKUP(X175,DAY!$A$2:$E$3000,2,0),0)</f>
        <v>2</v>
      </c>
      <c r="Y86" s="29">
        <f>IFERROR(VLOOKUP(Y175,DAY!$A$2:$E$3000,2,0),0)</f>
        <v>2</v>
      </c>
      <c r="Z86" s="29">
        <f>IFERROR(VLOOKUP(Z175,DAY!$A$2:$E$3000,2,0),0)</f>
        <v>2</v>
      </c>
      <c r="AA86" s="29">
        <f>IFERROR(VLOOKUP(AA175,DAY!$A$2:$E$3000,2,0),0)</f>
        <v>2</v>
      </c>
      <c r="AB86" s="29">
        <f>IFERROR(VLOOKUP(AB175,DAY!$A$2:$E$3000,2,0),0)</f>
        <v>2</v>
      </c>
      <c r="AC86" s="29">
        <f>IFERROR(VLOOKUP(AC175,DAY!$A$2:$E$3000,2,0),0)</f>
        <v>3</v>
      </c>
      <c r="AD86" s="29">
        <f>IFERROR(VLOOKUP(AD175,DAY!$A$2:$E$3000,2,0),0)</f>
        <v>3</v>
      </c>
      <c r="AE86" s="320" t="s">
        <v>11</v>
      </c>
      <c r="AF86" s="322" t="s">
        <v>12</v>
      </c>
      <c r="AG86" s="175" t="str">
        <f>IF($AE$6="",$AM$4,$AM$7)</f>
        <v/>
      </c>
      <c r="AH86" s="324" t="s">
        <v>11</v>
      </c>
      <c r="AI86" s="325" t="s">
        <v>13</v>
      </c>
      <c r="AJ86" s="175" t="str">
        <f>IF($AE$6="",$AM$4,$AM$7)</f>
        <v/>
      </c>
      <c r="AK86" s="131"/>
      <c r="AM86" s="124"/>
      <c r="AN86" s="124"/>
      <c r="AQ86" s="139">
        <f>IFERROR(VLOOKUP(AQ175,DAY!$A$2:$E$744,7,0),0)</f>
        <v>0</v>
      </c>
    </row>
    <row r="87" spans="1:43" ht="27.75" customHeight="1" x14ac:dyDescent="0.4">
      <c r="A87" s="318"/>
      <c r="B87" s="123" t="s">
        <v>1</v>
      </c>
      <c r="C87" s="32">
        <f>IFERROR(VLOOKUP(C175,DAY!$A$2:$E$3000,3,0),0)</f>
        <v>3</v>
      </c>
      <c r="D87" s="32">
        <f>IFERROR(VLOOKUP(D175,DAY!$A$2:$E$3000,3,0),0)</f>
        <v>4</v>
      </c>
      <c r="E87" s="32">
        <f>IFERROR(VLOOKUP(E175,DAY!$A$2:$E$3000,3,0),0)</f>
        <v>5</v>
      </c>
      <c r="F87" s="32">
        <f>IFERROR(VLOOKUP(F175,DAY!$A$2:$E$3000,3,0),0)</f>
        <v>6</v>
      </c>
      <c r="G87" s="32">
        <f>IFERROR(VLOOKUP(G175,DAY!$A$2:$E$3000,3,0),0)</f>
        <v>7</v>
      </c>
      <c r="H87" s="32">
        <f>IFERROR(VLOOKUP(H175,DAY!$A$2:$E$3000,3,0),0)</f>
        <v>8</v>
      </c>
      <c r="I87" s="32">
        <f>IFERROR(VLOOKUP(I175,DAY!$A$2:$E$3000,3,0),0)</f>
        <v>9</v>
      </c>
      <c r="J87" s="32">
        <f>IFERROR(VLOOKUP(J175,DAY!$A$2:$E$3000,3,0),0)</f>
        <v>10</v>
      </c>
      <c r="K87" s="32">
        <f>IFERROR(VLOOKUP(K175,DAY!$A$2:$E$3000,3,0),0)</f>
        <v>11</v>
      </c>
      <c r="L87" s="32">
        <f>IFERROR(VLOOKUP(L175,DAY!$A$2:$E$3000,3,0),0)</f>
        <v>12</v>
      </c>
      <c r="M87" s="32">
        <f>IFERROR(VLOOKUP(M175,DAY!$A$2:$E$3000,3,0),0)</f>
        <v>13</v>
      </c>
      <c r="N87" s="32">
        <f>IFERROR(VLOOKUP(N175,DAY!$A$2:$E$3000,3,0),0)</f>
        <v>14</v>
      </c>
      <c r="O87" s="32">
        <f>IFERROR(VLOOKUP(O175,DAY!$A$2:$E$3000,3,0),0)</f>
        <v>15</v>
      </c>
      <c r="P87" s="32">
        <f>IFERROR(VLOOKUP(P175,DAY!$A$2:$E$3000,3,0),0)</f>
        <v>16</v>
      </c>
      <c r="Q87" s="32">
        <f>IFERROR(VLOOKUP(Q175,DAY!$A$2:$E$3000,3,0),0)</f>
        <v>17</v>
      </c>
      <c r="R87" s="32">
        <f>IFERROR(VLOOKUP(R175,DAY!$A$2:$E$3000,3,0),0)</f>
        <v>18</v>
      </c>
      <c r="S87" s="32">
        <f>IFERROR(VLOOKUP(S175,DAY!$A$2:$E$3000,3,0),0)</f>
        <v>19</v>
      </c>
      <c r="T87" s="32">
        <f>IFERROR(VLOOKUP(T175,DAY!$A$2:$E$3000,3,0),0)</f>
        <v>20</v>
      </c>
      <c r="U87" s="32">
        <f>IFERROR(VLOOKUP(U175,DAY!$A$2:$E$3000,3,0),0)</f>
        <v>21</v>
      </c>
      <c r="V87" s="32">
        <f>IFERROR(VLOOKUP(V175,DAY!$A$2:$E$3000,3,0),0)</f>
        <v>22</v>
      </c>
      <c r="W87" s="32">
        <f>IFERROR(VLOOKUP(W175,DAY!$A$2:$E$3000,3,0),0)</f>
        <v>23</v>
      </c>
      <c r="X87" s="32">
        <f>IFERROR(VLOOKUP(X175,DAY!$A$2:$E$3000,3,0),0)</f>
        <v>24</v>
      </c>
      <c r="Y87" s="32">
        <f>IFERROR(VLOOKUP(Y175,DAY!$A$2:$E$3000,3,0),0)</f>
        <v>25</v>
      </c>
      <c r="Z87" s="32">
        <f>IFERROR(VLOOKUP(Z175,DAY!$A$2:$E$3000,3,0),0)</f>
        <v>26</v>
      </c>
      <c r="AA87" s="32">
        <f>IFERROR(VLOOKUP(AA175,DAY!$A$2:$E$3000,3,0),0)</f>
        <v>27</v>
      </c>
      <c r="AB87" s="32">
        <f>IFERROR(VLOOKUP(AB175,DAY!$A$2:$E$3000,3,0),0)</f>
        <v>28</v>
      </c>
      <c r="AC87" s="32">
        <f>IFERROR(VLOOKUP(AC175,DAY!$A$2:$E$3000,3,0),0)</f>
        <v>1</v>
      </c>
      <c r="AD87" s="32">
        <f>IFERROR(VLOOKUP(AD175,DAY!$A$2:$E$3000,3,0),0)</f>
        <v>2</v>
      </c>
      <c r="AE87" s="321"/>
      <c r="AF87" s="323"/>
      <c r="AG87" s="216" t="s">
        <v>122</v>
      </c>
      <c r="AH87" s="321"/>
      <c r="AI87" s="326"/>
      <c r="AJ87" s="216" t="s">
        <v>122</v>
      </c>
      <c r="AM87" s="124"/>
      <c r="AN87" s="124"/>
      <c r="AQ87" s="125">
        <f>IFERROR(VLOOKUP(AQ176,DAY!$A$2:$E$744,2,0),0)</f>
        <v>0</v>
      </c>
    </row>
    <row r="88" spans="1:43" ht="27.75" customHeight="1" x14ac:dyDescent="0.4">
      <c r="A88" s="318"/>
      <c r="B88" s="126" t="s">
        <v>2</v>
      </c>
      <c r="C88" s="35" t="str">
        <f>IFERROR(VLOOKUP(C175,DAY!$A$2:$E$3000,4,0),0)</f>
        <v>火</v>
      </c>
      <c r="D88" s="35" t="str">
        <f>IFERROR(VLOOKUP(D175,DAY!$A$2:$E$3000,4,0),0)</f>
        <v>水</v>
      </c>
      <c r="E88" s="35" t="str">
        <f>IFERROR(VLOOKUP(E175,DAY!$A$2:$E$3000,4,0),0)</f>
        <v>木</v>
      </c>
      <c r="F88" s="35" t="str">
        <f>IFERROR(VLOOKUP(F175,DAY!$A$2:$E$3000,4,0),0)</f>
        <v>金</v>
      </c>
      <c r="G88" s="35" t="str">
        <f>IFERROR(VLOOKUP(G175,DAY!$A$2:$E$3000,4,0),0)</f>
        <v>土</v>
      </c>
      <c r="H88" s="35" t="str">
        <f>IFERROR(VLOOKUP(H175,DAY!$A$2:$E$3000,4,0),0)</f>
        <v>日</v>
      </c>
      <c r="I88" s="35" t="str">
        <f>IFERROR(VLOOKUP(I175,DAY!$A$2:$E$3000,4,0),0)</f>
        <v>月</v>
      </c>
      <c r="J88" s="35" t="str">
        <f>IFERROR(VLOOKUP(J175,DAY!$A$2:$E$3000,4,0),0)</f>
        <v>火</v>
      </c>
      <c r="K88" s="35" t="str">
        <f>IFERROR(VLOOKUP(K175,DAY!$A$2:$E$3000,4,0),0)</f>
        <v>水</v>
      </c>
      <c r="L88" s="35" t="str">
        <f>IFERROR(VLOOKUP(L175,DAY!$A$2:$E$3000,4,0),0)</f>
        <v>木</v>
      </c>
      <c r="M88" s="35" t="str">
        <f>IFERROR(VLOOKUP(M175,DAY!$A$2:$E$3000,4,0),0)</f>
        <v>金</v>
      </c>
      <c r="N88" s="35" t="str">
        <f>IFERROR(VLOOKUP(N175,DAY!$A$2:$E$3000,4,0),0)</f>
        <v>土</v>
      </c>
      <c r="O88" s="35" t="str">
        <f>IFERROR(VLOOKUP(O175,DAY!$A$2:$E$3000,4,0),0)</f>
        <v>日</v>
      </c>
      <c r="P88" s="35" t="str">
        <f>IFERROR(VLOOKUP(P175,DAY!$A$2:$E$3000,4,0),0)</f>
        <v>月</v>
      </c>
      <c r="Q88" s="35" t="str">
        <f>IFERROR(VLOOKUP(Q175,DAY!$A$2:$E$3000,4,0),0)</f>
        <v>火</v>
      </c>
      <c r="R88" s="35" t="str">
        <f>IFERROR(VLOOKUP(R175,DAY!$A$2:$E$3000,4,0),0)</f>
        <v>水</v>
      </c>
      <c r="S88" s="35" t="str">
        <f>IFERROR(VLOOKUP(S175,DAY!$A$2:$E$3000,4,0),0)</f>
        <v>木</v>
      </c>
      <c r="T88" s="35" t="str">
        <f>IFERROR(VLOOKUP(T175,DAY!$A$2:$E$3000,4,0),0)</f>
        <v>金</v>
      </c>
      <c r="U88" s="35" t="str">
        <f>IFERROR(VLOOKUP(U175,DAY!$A$2:$E$3000,4,0),0)</f>
        <v>土</v>
      </c>
      <c r="V88" s="35" t="str">
        <f>IFERROR(VLOOKUP(V175,DAY!$A$2:$E$3000,4,0),0)</f>
        <v>日</v>
      </c>
      <c r="W88" s="35" t="str">
        <f>IFERROR(VLOOKUP(W175,DAY!$A$2:$E$3000,4,0),0)</f>
        <v>月</v>
      </c>
      <c r="X88" s="35" t="str">
        <f>IFERROR(VLOOKUP(X175,DAY!$A$2:$E$3000,4,0),0)</f>
        <v>火</v>
      </c>
      <c r="Y88" s="35" t="str">
        <f>IFERROR(VLOOKUP(Y175,DAY!$A$2:$E$3000,4,0),0)</f>
        <v>水</v>
      </c>
      <c r="Z88" s="35" t="str">
        <f>IFERROR(VLOOKUP(Z175,DAY!$A$2:$E$3000,4,0),0)</f>
        <v>木</v>
      </c>
      <c r="AA88" s="35" t="str">
        <f>IFERROR(VLOOKUP(AA175,DAY!$A$2:$E$3000,4,0),0)</f>
        <v>金</v>
      </c>
      <c r="AB88" s="35" t="str">
        <f>IFERROR(VLOOKUP(AB175,DAY!$A$2:$E$3000,4,0),0)</f>
        <v>土</v>
      </c>
      <c r="AC88" s="35" t="str">
        <f>IFERROR(VLOOKUP(AC175,DAY!$A$2:$E$3000,4,0),0)</f>
        <v>日</v>
      </c>
      <c r="AD88" s="35" t="str">
        <f>IFERROR(VLOOKUP(AD175,DAY!$A$2:$E$3000,4,0),0)</f>
        <v>月</v>
      </c>
      <c r="AE88" s="321"/>
      <c r="AF88" s="323"/>
      <c r="AG88" s="216"/>
      <c r="AH88" s="321"/>
      <c r="AI88" s="326"/>
      <c r="AJ88" s="216"/>
      <c r="AM88" s="124"/>
      <c r="AN88" s="124"/>
      <c r="AQ88" s="128">
        <f>IFERROR(VLOOKUP(AQ176,DAY!$A$2:$E$744,3,0),0)</f>
        <v>0</v>
      </c>
    </row>
    <row r="89" spans="1:43" ht="89.25" customHeight="1" x14ac:dyDescent="0.4">
      <c r="A89" s="318"/>
      <c r="B89" s="129" t="s">
        <v>3</v>
      </c>
      <c r="C89" s="36" t="str">
        <f>IFERROR(VLOOKUP(C175,DAY!$A$2:$E$3000,5,0),0)</f>
        <v/>
      </c>
      <c r="D89" s="36" t="str">
        <f>IFERROR(VLOOKUP(D175,DAY!$A$2:$E$3000,5,0),0)</f>
        <v/>
      </c>
      <c r="E89" s="36" t="str">
        <f>IFERROR(VLOOKUP(E175,DAY!$A$2:$E$3000,5,0),0)</f>
        <v/>
      </c>
      <c r="F89" s="36" t="str">
        <f>IFERROR(VLOOKUP(F175,DAY!$A$2:$E$3000,5,0),0)</f>
        <v/>
      </c>
      <c r="G89" s="36" t="str">
        <f>IFERROR(VLOOKUP(G175,DAY!$A$2:$E$3000,5,0),0)</f>
        <v/>
      </c>
      <c r="H89" s="36" t="str">
        <f>IFERROR(VLOOKUP(H175,DAY!$A$2:$E$3000,5,0),0)</f>
        <v/>
      </c>
      <c r="I89" s="36" t="str">
        <f>IFERROR(VLOOKUP(I175,DAY!$A$2:$E$3000,5,0),0)</f>
        <v/>
      </c>
      <c r="J89" s="36" t="str">
        <f>IFERROR(VLOOKUP(J175,DAY!$A$2:$E$3000,5,0),0)</f>
        <v/>
      </c>
      <c r="K89" s="36" t="str">
        <f>IFERROR(VLOOKUP(K175,DAY!$A$2:$E$3000,5,0),0)</f>
        <v>建国記念の日</v>
      </c>
      <c r="L89" s="36" t="str">
        <f>IFERROR(VLOOKUP(L175,DAY!$A$2:$E$3000,5,0),0)</f>
        <v/>
      </c>
      <c r="M89" s="36" t="str">
        <f>IFERROR(VLOOKUP(M175,DAY!$A$2:$E$3000,5,0),0)</f>
        <v/>
      </c>
      <c r="N89" s="36" t="str">
        <f>IFERROR(VLOOKUP(N175,DAY!$A$2:$E$3000,5,0),0)</f>
        <v/>
      </c>
      <c r="O89" s="36" t="str">
        <f>IFERROR(VLOOKUP(O175,DAY!$A$2:$E$3000,5,0),0)</f>
        <v/>
      </c>
      <c r="P89" s="36" t="str">
        <f>IFERROR(VLOOKUP(P175,DAY!$A$2:$E$3000,5,0),0)</f>
        <v/>
      </c>
      <c r="Q89" s="36" t="str">
        <f>IFERROR(VLOOKUP(Q175,DAY!$A$2:$E$3000,5,0),0)</f>
        <v/>
      </c>
      <c r="R89" s="36" t="str">
        <f>IFERROR(VLOOKUP(R175,DAY!$A$2:$E$3000,5,0),0)</f>
        <v/>
      </c>
      <c r="S89" s="36" t="str">
        <f>IFERROR(VLOOKUP(S175,DAY!$A$2:$E$3000,5,0),0)</f>
        <v/>
      </c>
      <c r="T89" s="36" t="str">
        <f>IFERROR(VLOOKUP(T175,DAY!$A$2:$E$3000,5,0),0)</f>
        <v/>
      </c>
      <c r="U89" s="36" t="str">
        <f>IFERROR(VLOOKUP(U175,DAY!$A$2:$E$3000,5,0),0)</f>
        <v/>
      </c>
      <c r="V89" s="36" t="str">
        <f>IFERROR(VLOOKUP(V175,DAY!$A$2:$E$3000,5,0),0)</f>
        <v/>
      </c>
      <c r="W89" s="36" t="str">
        <f>IFERROR(VLOOKUP(W175,DAY!$A$2:$E$3000,5,0),0)</f>
        <v>天皇誕生日</v>
      </c>
      <c r="X89" s="36" t="str">
        <f>IFERROR(VLOOKUP(X175,DAY!$A$2:$E$3000,5,0),0)</f>
        <v/>
      </c>
      <c r="Y89" s="36" t="str">
        <f>IFERROR(VLOOKUP(Y175,DAY!$A$2:$E$3000,5,0),0)</f>
        <v/>
      </c>
      <c r="Z89" s="36" t="str">
        <f>IFERROR(VLOOKUP(Z175,DAY!$A$2:$E$3000,5,0),0)</f>
        <v/>
      </c>
      <c r="AA89" s="36" t="str">
        <f>IFERROR(VLOOKUP(AA175,DAY!$A$2:$E$3000,5,0),0)</f>
        <v/>
      </c>
      <c r="AB89" s="36" t="str">
        <f>IFERROR(VLOOKUP(AB175,DAY!$A$2:$E$3000,5,0),0)</f>
        <v/>
      </c>
      <c r="AC89" s="36" t="str">
        <f>IFERROR(VLOOKUP(AC175,DAY!$A$2:$E$3000,5,0),0)</f>
        <v/>
      </c>
      <c r="AD89" s="36" t="str">
        <f>IFERROR(VLOOKUP(AD175,DAY!$A$2:$E$3000,5,0),0)</f>
        <v/>
      </c>
      <c r="AE89" s="321"/>
      <c r="AF89" s="323"/>
      <c r="AG89" s="217"/>
      <c r="AH89" s="321"/>
      <c r="AI89" s="326"/>
      <c r="AJ89" s="217"/>
      <c r="AM89" s="137"/>
      <c r="AN89" s="137"/>
      <c r="AQ89" s="128">
        <f>IFERROR(VLOOKUP(AQ176,DAY!$A$2:$E$744,4,0),0)</f>
        <v>0</v>
      </c>
    </row>
    <row r="90" spans="1:43" ht="27.75" customHeight="1" x14ac:dyDescent="0.4">
      <c r="A90" s="318"/>
      <c r="B90" s="130" t="s">
        <v>4</v>
      </c>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172">
        <f>IF(COUNT(C90:AD90)=0,+(COUNTIF(C90:AD90,"作業"))+(COUNTIF(C90:AD90,"休日")),"")</f>
        <v>0</v>
      </c>
      <c r="AF90" s="174">
        <f>IF(+COUNT(C90:AD90)=0,(COUNTIF(C90:AD90,"休日")),"")</f>
        <v>0</v>
      </c>
      <c r="AG90" s="315"/>
      <c r="AH90" s="172">
        <f>IF(COUNT(C91:AD91)=0,+(COUNTIF(C91:AD91,"作業"))+(COUNTIF(C91:AD91,"休日")),"")</f>
        <v>0</v>
      </c>
      <c r="AI90" s="174">
        <f>IF(COUNT(C91:AD91)=0,(COUNTIF(C91:AD91,"休日")),"")</f>
        <v>0</v>
      </c>
      <c r="AJ90" s="311"/>
      <c r="AL90" s="131"/>
      <c r="AM90" s="124" t="str">
        <f>IF(ISTEXT(C90),"集計期間","集計期間外")</f>
        <v>集計期間外</v>
      </c>
      <c r="AN90" s="124"/>
      <c r="AQ90" s="129">
        <f>IFERROR(VLOOKUP(AQ176,DAY!$A$2:$E$744,5,0),0)</f>
        <v>0</v>
      </c>
    </row>
    <row r="91" spans="1:43" ht="27.75" customHeight="1" thickBot="1" x14ac:dyDescent="0.45">
      <c r="A91" s="319"/>
      <c r="B91" s="132" t="s">
        <v>5</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313">
        <f>IFERROR(AM91,0)</f>
        <v>0</v>
      </c>
      <c r="AF91" s="314"/>
      <c r="AG91" s="316"/>
      <c r="AH91" s="313">
        <f>IFERROR(AN91,0)</f>
        <v>0</v>
      </c>
      <c r="AI91" s="314"/>
      <c r="AJ91" s="312"/>
      <c r="AM91" s="133" t="e">
        <f>ROUND(AF90/AE90,3)</f>
        <v>#DIV/0!</v>
      </c>
      <c r="AN91" s="134" t="e">
        <f>ROUND(AI90/AH90,3)</f>
        <v>#DIV/0!</v>
      </c>
      <c r="AQ91" s="135">
        <f>IFERROR(VLOOKUP(AQ176,DAY!$A$2:$E$744,6,0),0)</f>
        <v>0</v>
      </c>
    </row>
    <row r="92" spans="1:43" ht="27.75" customHeight="1" thickBot="1" x14ac:dyDescent="0.45">
      <c r="A92" s="317" t="s">
        <v>74</v>
      </c>
      <c r="B92" s="138" t="s">
        <v>0</v>
      </c>
      <c r="C92" s="44">
        <f>IFERROR(VLOOKUP(C176,DAY!$A$2:$E$3000,2,0),0)</f>
        <v>3</v>
      </c>
      <c r="D92" s="44">
        <f>IFERROR(VLOOKUP(D176,DAY!$A$2:$E$3000,2,0),0)</f>
        <v>3</v>
      </c>
      <c r="E92" s="44">
        <f>IFERROR(VLOOKUP(E176,DAY!$A$2:$E$3000,2,0),0)</f>
        <v>3</v>
      </c>
      <c r="F92" s="44">
        <f>IFERROR(VLOOKUP(F176,DAY!$A$2:$E$3000,2,0),0)</f>
        <v>3</v>
      </c>
      <c r="G92" s="44">
        <f>IFERROR(VLOOKUP(G176,DAY!$A$2:$E$3000,2,0),0)</f>
        <v>3</v>
      </c>
      <c r="H92" s="44">
        <f>IFERROR(VLOOKUP(H176,DAY!$A$2:$E$3000,2,0),0)</f>
        <v>3</v>
      </c>
      <c r="I92" s="44">
        <f>IFERROR(VLOOKUP(I176,DAY!$A$2:$E$3000,2,0),0)</f>
        <v>3</v>
      </c>
      <c r="J92" s="44">
        <f>IFERROR(VLOOKUP(J176,DAY!$A$2:$E$3000,2,0),0)</f>
        <v>3</v>
      </c>
      <c r="K92" s="44">
        <f>IFERROR(VLOOKUP(K176,DAY!$A$2:$E$3000,2,0),0)</f>
        <v>3</v>
      </c>
      <c r="L92" s="44">
        <f>IFERROR(VLOOKUP(L176,DAY!$A$2:$E$3000,2,0),0)</f>
        <v>3</v>
      </c>
      <c r="M92" s="44">
        <f>IFERROR(VLOOKUP(M176,DAY!$A$2:$E$3000,2,0),0)</f>
        <v>3</v>
      </c>
      <c r="N92" s="44">
        <f>IFERROR(VLOOKUP(N176,DAY!$A$2:$E$3000,2,0),0)</f>
        <v>3</v>
      </c>
      <c r="O92" s="44">
        <f>IFERROR(VLOOKUP(O176,DAY!$A$2:$E$3000,2,0),0)</f>
        <v>3</v>
      </c>
      <c r="P92" s="44">
        <f>IFERROR(VLOOKUP(P176,DAY!$A$2:$E$3000,2,0),0)</f>
        <v>3</v>
      </c>
      <c r="Q92" s="44">
        <f>IFERROR(VLOOKUP(Q176,DAY!$A$2:$E$3000,2,0),0)</f>
        <v>3</v>
      </c>
      <c r="R92" s="44">
        <f>IFERROR(VLOOKUP(R176,DAY!$A$2:$E$3000,2,0),0)</f>
        <v>3</v>
      </c>
      <c r="S92" s="44">
        <f>IFERROR(VLOOKUP(S176,DAY!$A$2:$E$3000,2,0),0)</f>
        <v>3</v>
      </c>
      <c r="T92" s="44">
        <f>IFERROR(VLOOKUP(T176,DAY!$A$2:$E$3000,2,0),0)</f>
        <v>3</v>
      </c>
      <c r="U92" s="44">
        <f>IFERROR(VLOOKUP(U176,DAY!$A$2:$E$3000,2,0),0)</f>
        <v>3</v>
      </c>
      <c r="V92" s="44">
        <f>IFERROR(VLOOKUP(V176,DAY!$A$2:$E$3000,2,0),0)</f>
        <v>3</v>
      </c>
      <c r="W92" s="44">
        <f>IFERROR(VLOOKUP(W176,DAY!$A$2:$E$3000,2,0),0)</f>
        <v>3</v>
      </c>
      <c r="X92" s="44">
        <f>IFERROR(VLOOKUP(X176,DAY!$A$2:$E$3000,2,0),0)</f>
        <v>3</v>
      </c>
      <c r="Y92" s="44">
        <f>IFERROR(VLOOKUP(Y176,DAY!$A$2:$E$3000,2,0),0)</f>
        <v>3</v>
      </c>
      <c r="Z92" s="44">
        <f>IFERROR(VLOOKUP(Z176,DAY!$A$2:$E$3000,2,0),0)</f>
        <v>3</v>
      </c>
      <c r="AA92" s="44">
        <f>IFERROR(VLOOKUP(AA176,DAY!$A$2:$E$3000,2,0),0)</f>
        <v>3</v>
      </c>
      <c r="AB92" s="44">
        <f>IFERROR(VLOOKUP(AB176,DAY!$A$2:$E$3000,2,0),0)</f>
        <v>3</v>
      </c>
      <c r="AC92" s="44">
        <f>IFERROR(VLOOKUP(AC176,DAY!$A$2:$E$3000,2,0),0)</f>
        <v>3</v>
      </c>
      <c r="AD92" s="44">
        <f>IFERROR(VLOOKUP(AD176,DAY!$A$2:$E$3000,2,0),0)</f>
        <v>3</v>
      </c>
      <c r="AE92" s="320" t="s">
        <v>11</v>
      </c>
      <c r="AF92" s="322" t="s">
        <v>12</v>
      </c>
      <c r="AG92" s="175" t="str">
        <f>IF($AE$6="",$AM$4,$AM$7)</f>
        <v/>
      </c>
      <c r="AH92" s="324" t="s">
        <v>11</v>
      </c>
      <c r="AI92" s="325" t="s">
        <v>13</v>
      </c>
      <c r="AJ92" s="175" t="str">
        <f>IF($AE$6="",$AM$4,$AM$7)</f>
        <v/>
      </c>
      <c r="AK92" s="131"/>
      <c r="AM92" s="124"/>
      <c r="AN92" s="124"/>
      <c r="AQ92" s="136">
        <f>IFERROR(VLOOKUP(AQ176,DAY!$A$2:$E$744,7,0),0)</f>
        <v>0</v>
      </c>
    </row>
    <row r="93" spans="1:43" ht="27.75" customHeight="1" x14ac:dyDescent="0.4">
      <c r="A93" s="318"/>
      <c r="B93" s="123" t="s">
        <v>1</v>
      </c>
      <c r="C93" s="32">
        <f>IFERROR(VLOOKUP(C176,DAY!$A$2:$E$3000,3,0),0)</f>
        <v>3</v>
      </c>
      <c r="D93" s="32">
        <f>IFERROR(VLOOKUP(D176,DAY!$A$2:$E$3000,3,0),0)</f>
        <v>4</v>
      </c>
      <c r="E93" s="32">
        <f>IFERROR(VLOOKUP(E176,DAY!$A$2:$E$3000,3,0),0)</f>
        <v>5</v>
      </c>
      <c r="F93" s="32">
        <f>IFERROR(VLOOKUP(F176,DAY!$A$2:$E$3000,3,0),0)</f>
        <v>6</v>
      </c>
      <c r="G93" s="32">
        <f>IFERROR(VLOOKUP(G176,DAY!$A$2:$E$3000,3,0),0)</f>
        <v>7</v>
      </c>
      <c r="H93" s="32">
        <f>IFERROR(VLOOKUP(H176,DAY!$A$2:$E$3000,3,0),0)</f>
        <v>8</v>
      </c>
      <c r="I93" s="32">
        <f>IFERROR(VLOOKUP(I176,DAY!$A$2:$E$3000,3,0),0)</f>
        <v>9</v>
      </c>
      <c r="J93" s="32">
        <f>IFERROR(VLOOKUP(J176,DAY!$A$2:$E$3000,3,0),0)</f>
        <v>10</v>
      </c>
      <c r="K93" s="32">
        <f>IFERROR(VLOOKUP(K176,DAY!$A$2:$E$3000,3,0),0)</f>
        <v>11</v>
      </c>
      <c r="L93" s="32">
        <f>IFERROR(VLOOKUP(L176,DAY!$A$2:$E$3000,3,0),0)</f>
        <v>12</v>
      </c>
      <c r="M93" s="32">
        <f>IFERROR(VLOOKUP(M176,DAY!$A$2:$E$3000,3,0),0)</f>
        <v>13</v>
      </c>
      <c r="N93" s="32">
        <f>IFERROR(VLOOKUP(N176,DAY!$A$2:$E$3000,3,0),0)</f>
        <v>14</v>
      </c>
      <c r="O93" s="32">
        <f>IFERROR(VLOOKUP(O176,DAY!$A$2:$E$3000,3,0),0)</f>
        <v>15</v>
      </c>
      <c r="P93" s="32">
        <f>IFERROR(VLOOKUP(P176,DAY!$A$2:$E$3000,3,0),0)</f>
        <v>16</v>
      </c>
      <c r="Q93" s="32">
        <f>IFERROR(VLOOKUP(Q176,DAY!$A$2:$E$3000,3,0),0)</f>
        <v>17</v>
      </c>
      <c r="R93" s="32">
        <f>IFERROR(VLOOKUP(R176,DAY!$A$2:$E$3000,3,0),0)</f>
        <v>18</v>
      </c>
      <c r="S93" s="32">
        <f>IFERROR(VLOOKUP(S176,DAY!$A$2:$E$3000,3,0),0)</f>
        <v>19</v>
      </c>
      <c r="T93" s="32">
        <f>IFERROR(VLOOKUP(T176,DAY!$A$2:$E$3000,3,0),0)</f>
        <v>20</v>
      </c>
      <c r="U93" s="32">
        <f>IFERROR(VLOOKUP(U176,DAY!$A$2:$E$3000,3,0),0)</f>
        <v>21</v>
      </c>
      <c r="V93" s="32">
        <f>IFERROR(VLOOKUP(V176,DAY!$A$2:$E$3000,3,0),0)</f>
        <v>22</v>
      </c>
      <c r="W93" s="32">
        <f>IFERROR(VLOOKUP(W176,DAY!$A$2:$E$3000,3,0),0)</f>
        <v>23</v>
      </c>
      <c r="X93" s="32">
        <f>IFERROR(VLOOKUP(X176,DAY!$A$2:$E$3000,3,0),0)</f>
        <v>24</v>
      </c>
      <c r="Y93" s="32">
        <f>IFERROR(VLOOKUP(Y176,DAY!$A$2:$E$3000,3,0),0)</f>
        <v>25</v>
      </c>
      <c r="Z93" s="32">
        <f>IFERROR(VLOOKUP(Z176,DAY!$A$2:$E$3000,3,0),0)</f>
        <v>26</v>
      </c>
      <c r="AA93" s="32">
        <f>IFERROR(VLOOKUP(AA176,DAY!$A$2:$E$3000,3,0),0)</f>
        <v>27</v>
      </c>
      <c r="AB93" s="32">
        <f>IFERROR(VLOOKUP(AB176,DAY!$A$2:$E$3000,3,0),0)</f>
        <v>28</v>
      </c>
      <c r="AC93" s="32">
        <f>IFERROR(VLOOKUP(AC176,DAY!$A$2:$E$3000,3,0),0)</f>
        <v>29</v>
      </c>
      <c r="AD93" s="32">
        <f>IFERROR(VLOOKUP(AD176,DAY!$A$2:$E$3000,3,0),0)</f>
        <v>30</v>
      </c>
      <c r="AE93" s="321"/>
      <c r="AF93" s="323"/>
      <c r="AG93" s="216" t="s">
        <v>122</v>
      </c>
      <c r="AH93" s="321"/>
      <c r="AI93" s="326"/>
      <c r="AJ93" s="216" t="s">
        <v>122</v>
      </c>
      <c r="AM93" s="124"/>
      <c r="AN93" s="124"/>
      <c r="AQ93" s="126">
        <f>IFERROR(VLOOKUP(AQ177,DAY!$A$2:$E$744,2,0),0)</f>
        <v>0</v>
      </c>
    </row>
    <row r="94" spans="1:43" ht="27.75" customHeight="1" x14ac:dyDescent="0.4">
      <c r="A94" s="318"/>
      <c r="B94" s="126" t="s">
        <v>2</v>
      </c>
      <c r="C94" s="35" t="str">
        <f>IFERROR(VLOOKUP(C176,DAY!$A$2:$E$3000,4,0),0)</f>
        <v>火</v>
      </c>
      <c r="D94" s="35" t="str">
        <f>IFERROR(VLOOKUP(D176,DAY!$A$2:$E$3000,4,0),0)</f>
        <v>水</v>
      </c>
      <c r="E94" s="35" t="str">
        <f>IFERROR(VLOOKUP(E176,DAY!$A$2:$E$3000,4,0),0)</f>
        <v>木</v>
      </c>
      <c r="F94" s="35" t="str">
        <f>IFERROR(VLOOKUP(F176,DAY!$A$2:$E$3000,4,0),0)</f>
        <v>金</v>
      </c>
      <c r="G94" s="35" t="str">
        <f>IFERROR(VLOOKUP(G176,DAY!$A$2:$E$3000,4,0),0)</f>
        <v>土</v>
      </c>
      <c r="H94" s="35" t="str">
        <f>IFERROR(VLOOKUP(H176,DAY!$A$2:$E$3000,4,0),0)</f>
        <v>日</v>
      </c>
      <c r="I94" s="35" t="str">
        <f>IFERROR(VLOOKUP(I176,DAY!$A$2:$E$3000,4,0),0)</f>
        <v>月</v>
      </c>
      <c r="J94" s="35" t="str">
        <f>IFERROR(VLOOKUP(J176,DAY!$A$2:$E$3000,4,0),0)</f>
        <v>火</v>
      </c>
      <c r="K94" s="35" t="str">
        <f>IFERROR(VLOOKUP(K176,DAY!$A$2:$E$3000,4,0),0)</f>
        <v>水</v>
      </c>
      <c r="L94" s="35" t="str">
        <f>IFERROR(VLOOKUP(L176,DAY!$A$2:$E$3000,4,0),0)</f>
        <v>木</v>
      </c>
      <c r="M94" s="35" t="str">
        <f>IFERROR(VLOOKUP(M176,DAY!$A$2:$E$3000,4,0),0)</f>
        <v>金</v>
      </c>
      <c r="N94" s="35" t="str">
        <f>IFERROR(VLOOKUP(N176,DAY!$A$2:$E$3000,4,0),0)</f>
        <v>土</v>
      </c>
      <c r="O94" s="35" t="str">
        <f>IFERROR(VLOOKUP(O176,DAY!$A$2:$E$3000,4,0),0)</f>
        <v>日</v>
      </c>
      <c r="P94" s="35" t="str">
        <f>IFERROR(VLOOKUP(P176,DAY!$A$2:$E$3000,4,0),0)</f>
        <v>月</v>
      </c>
      <c r="Q94" s="35" t="str">
        <f>IFERROR(VLOOKUP(Q176,DAY!$A$2:$E$3000,4,0),0)</f>
        <v>火</v>
      </c>
      <c r="R94" s="35" t="str">
        <f>IFERROR(VLOOKUP(R176,DAY!$A$2:$E$3000,4,0),0)</f>
        <v>水</v>
      </c>
      <c r="S94" s="35" t="str">
        <f>IFERROR(VLOOKUP(S176,DAY!$A$2:$E$3000,4,0),0)</f>
        <v>木</v>
      </c>
      <c r="T94" s="35" t="str">
        <f>IFERROR(VLOOKUP(T176,DAY!$A$2:$E$3000,4,0),0)</f>
        <v>金</v>
      </c>
      <c r="U94" s="35" t="str">
        <f>IFERROR(VLOOKUP(U176,DAY!$A$2:$E$3000,4,0),0)</f>
        <v>土</v>
      </c>
      <c r="V94" s="35" t="str">
        <f>IFERROR(VLOOKUP(V176,DAY!$A$2:$E$3000,4,0),0)</f>
        <v>日</v>
      </c>
      <c r="W94" s="35" t="str">
        <f>IFERROR(VLOOKUP(W176,DAY!$A$2:$E$3000,4,0),0)</f>
        <v>月</v>
      </c>
      <c r="X94" s="35" t="str">
        <f>IFERROR(VLOOKUP(X176,DAY!$A$2:$E$3000,4,0),0)</f>
        <v>火</v>
      </c>
      <c r="Y94" s="35" t="str">
        <f>IFERROR(VLOOKUP(Y176,DAY!$A$2:$E$3000,4,0),0)</f>
        <v>水</v>
      </c>
      <c r="Z94" s="35" t="str">
        <f>IFERROR(VLOOKUP(Z176,DAY!$A$2:$E$3000,4,0),0)</f>
        <v>木</v>
      </c>
      <c r="AA94" s="35" t="str">
        <f>IFERROR(VLOOKUP(AA176,DAY!$A$2:$E$3000,4,0),0)</f>
        <v>金</v>
      </c>
      <c r="AB94" s="35" t="str">
        <f>IFERROR(VLOOKUP(AB176,DAY!$A$2:$E$3000,4,0),0)</f>
        <v>土</v>
      </c>
      <c r="AC94" s="35" t="str">
        <f>IFERROR(VLOOKUP(AC176,DAY!$A$2:$E$3000,4,0),0)</f>
        <v>日</v>
      </c>
      <c r="AD94" s="35" t="str">
        <f>IFERROR(VLOOKUP(AD176,DAY!$A$2:$E$3000,4,0),0)</f>
        <v>月</v>
      </c>
      <c r="AE94" s="321"/>
      <c r="AF94" s="323"/>
      <c r="AG94" s="216"/>
      <c r="AH94" s="321"/>
      <c r="AI94" s="326"/>
      <c r="AJ94" s="216"/>
      <c r="AM94" s="124"/>
      <c r="AN94" s="124"/>
      <c r="AQ94" s="128">
        <f>IFERROR(VLOOKUP(AQ177,DAY!$A$2:$E$744,3,0),0)</f>
        <v>0</v>
      </c>
    </row>
    <row r="95" spans="1:43" ht="89.25" customHeight="1" x14ac:dyDescent="0.4">
      <c r="A95" s="318"/>
      <c r="B95" s="129" t="s">
        <v>3</v>
      </c>
      <c r="C95" s="36" t="str">
        <f>IFERROR(VLOOKUP(C176,DAY!$A$2:$E$3000,5,0),0)</f>
        <v/>
      </c>
      <c r="D95" s="36" t="str">
        <f>IFERROR(VLOOKUP(D176,DAY!$A$2:$E$3000,5,0),0)</f>
        <v/>
      </c>
      <c r="E95" s="36" t="str">
        <f>IFERROR(VLOOKUP(E176,DAY!$A$2:$E$3000,5,0),0)</f>
        <v/>
      </c>
      <c r="F95" s="36" t="str">
        <f>IFERROR(VLOOKUP(F176,DAY!$A$2:$E$3000,5,0),0)</f>
        <v/>
      </c>
      <c r="G95" s="36" t="str">
        <f>IFERROR(VLOOKUP(G176,DAY!$A$2:$E$3000,5,0),0)</f>
        <v/>
      </c>
      <c r="H95" s="36" t="str">
        <f>IFERROR(VLOOKUP(H176,DAY!$A$2:$E$3000,5,0),0)</f>
        <v/>
      </c>
      <c r="I95" s="36" t="str">
        <f>IFERROR(VLOOKUP(I176,DAY!$A$2:$E$3000,5,0),0)</f>
        <v/>
      </c>
      <c r="J95" s="36" t="str">
        <f>IFERROR(VLOOKUP(J176,DAY!$A$2:$E$3000,5,0),0)</f>
        <v/>
      </c>
      <c r="K95" s="36" t="str">
        <f>IFERROR(VLOOKUP(K176,DAY!$A$2:$E$3000,5,0),0)</f>
        <v/>
      </c>
      <c r="L95" s="36" t="str">
        <f>IFERROR(VLOOKUP(L176,DAY!$A$2:$E$3000,5,0),0)</f>
        <v/>
      </c>
      <c r="M95" s="36" t="str">
        <f>IFERROR(VLOOKUP(M176,DAY!$A$2:$E$3000,5,0),0)</f>
        <v/>
      </c>
      <c r="N95" s="36" t="str">
        <f>IFERROR(VLOOKUP(N176,DAY!$A$2:$E$3000,5,0),0)</f>
        <v/>
      </c>
      <c r="O95" s="36" t="str">
        <f>IFERROR(VLOOKUP(O176,DAY!$A$2:$E$3000,5,0),0)</f>
        <v/>
      </c>
      <c r="P95" s="36" t="str">
        <f>IFERROR(VLOOKUP(P176,DAY!$A$2:$E$3000,5,0),0)</f>
        <v/>
      </c>
      <c r="Q95" s="36" t="str">
        <f>IFERROR(VLOOKUP(Q176,DAY!$A$2:$E$3000,5,0),0)</f>
        <v/>
      </c>
      <c r="R95" s="36" t="str">
        <f>IFERROR(VLOOKUP(R176,DAY!$A$2:$E$3000,5,0),0)</f>
        <v/>
      </c>
      <c r="S95" s="36" t="str">
        <f>IFERROR(VLOOKUP(S176,DAY!$A$2:$E$3000,5,0),0)</f>
        <v/>
      </c>
      <c r="T95" s="36" t="str">
        <f>IFERROR(VLOOKUP(T176,DAY!$A$2:$E$3000,5,0),0)</f>
        <v>春分の日</v>
      </c>
      <c r="U95" s="36" t="str">
        <f>IFERROR(VLOOKUP(U176,DAY!$A$2:$E$3000,5,0),0)</f>
        <v/>
      </c>
      <c r="V95" s="36" t="str">
        <f>IFERROR(VLOOKUP(V176,DAY!$A$2:$E$3000,5,0),0)</f>
        <v/>
      </c>
      <c r="W95" s="36" t="str">
        <f>IFERROR(VLOOKUP(W176,DAY!$A$2:$E$3000,5,0),0)</f>
        <v/>
      </c>
      <c r="X95" s="36" t="str">
        <f>IFERROR(VLOOKUP(X176,DAY!$A$2:$E$3000,5,0),0)</f>
        <v/>
      </c>
      <c r="Y95" s="36" t="str">
        <f>IFERROR(VLOOKUP(Y176,DAY!$A$2:$E$3000,5,0),0)</f>
        <v/>
      </c>
      <c r="Z95" s="36" t="str">
        <f>IFERROR(VLOOKUP(Z176,DAY!$A$2:$E$3000,5,0),0)</f>
        <v/>
      </c>
      <c r="AA95" s="36" t="str">
        <f>IFERROR(VLOOKUP(AA176,DAY!$A$2:$E$3000,5,0),0)</f>
        <v/>
      </c>
      <c r="AB95" s="36" t="str">
        <f>IFERROR(VLOOKUP(AB176,DAY!$A$2:$E$3000,5,0),0)</f>
        <v/>
      </c>
      <c r="AC95" s="36" t="str">
        <f>IFERROR(VLOOKUP(AC176,DAY!$A$2:$E$3000,5,0),0)</f>
        <v/>
      </c>
      <c r="AD95" s="36" t="str">
        <f>IFERROR(VLOOKUP(AD176,DAY!$A$2:$E$3000,5,0),0)</f>
        <v/>
      </c>
      <c r="AE95" s="321"/>
      <c r="AF95" s="323"/>
      <c r="AG95" s="217"/>
      <c r="AH95" s="321"/>
      <c r="AI95" s="326"/>
      <c r="AJ95" s="217"/>
      <c r="AM95" s="137"/>
      <c r="AN95" s="137"/>
      <c r="AQ95" s="128">
        <f>IFERROR(VLOOKUP(AQ177,DAY!$A$2:$E$744,4,0),0)</f>
        <v>0</v>
      </c>
    </row>
    <row r="96" spans="1:43" ht="27.75" customHeight="1" x14ac:dyDescent="0.4">
      <c r="A96" s="318"/>
      <c r="B96" s="130" t="s">
        <v>4</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172">
        <f>IF(COUNT(C96:AD96)=0,+(COUNTIF(C96:AD96,"作業"))+(COUNTIF(C96:AD96,"休日")),"")</f>
        <v>0</v>
      </c>
      <c r="AF96" s="174">
        <f>IF(+COUNT(C96:AD96)=0,(COUNTIF(C96:AD96,"休日")),"")</f>
        <v>0</v>
      </c>
      <c r="AG96" s="315"/>
      <c r="AH96" s="172">
        <f>IF(COUNT(C97:AD97)=0,+(COUNTIF(C97:AD97,"作業"))+(COUNTIF(C97:AD97,"休日")),"")</f>
        <v>0</v>
      </c>
      <c r="AI96" s="174">
        <f>IF(COUNT(C97:AD97)=0,(COUNTIF(C97:AD97,"休日")),"")</f>
        <v>0</v>
      </c>
      <c r="AJ96" s="311"/>
      <c r="AL96" s="131"/>
      <c r="AM96" s="124" t="str">
        <f>IF(ISTEXT(C96),"集計期間","集計期間外")</f>
        <v>集計期間外</v>
      </c>
      <c r="AN96" s="124"/>
      <c r="AQ96" s="129">
        <f>IFERROR(VLOOKUP(AQ177,DAY!$A$2:$E$744,5,0),0)</f>
        <v>0</v>
      </c>
    </row>
    <row r="97" spans="1:43" ht="27.75" customHeight="1" thickBot="1" x14ac:dyDescent="0.45">
      <c r="A97" s="319"/>
      <c r="B97" s="132" t="s">
        <v>5</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313">
        <f>IFERROR(AM97,0)</f>
        <v>0</v>
      </c>
      <c r="AF97" s="314"/>
      <c r="AG97" s="316"/>
      <c r="AH97" s="313">
        <f>IFERROR(AN97,0)</f>
        <v>0</v>
      </c>
      <c r="AI97" s="314"/>
      <c r="AJ97" s="312"/>
      <c r="AM97" s="133" t="e">
        <f>ROUND(AF96/AE96,3)</f>
        <v>#DIV/0!</v>
      </c>
      <c r="AN97" s="134" t="e">
        <f>ROUND(AI96/AH96,3)</f>
        <v>#DIV/0!</v>
      </c>
      <c r="AQ97" s="135">
        <f>IFERROR(VLOOKUP(AQ177,DAY!$A$2:$E$744,6,0),0)</f>
        <v>0</v>
      </c>
    </row>
    <row r="98" spans="1:43" ht="27.75" customHeight="1" thickBot="1" x14ac:dyDescent="0.45">
      <c r="A98" s="317" t="s">
        <v>75</v>
      </c>
      <c r="B98" s="122" t="s">
        <v>0</v>
      </c>
      <c r="C98" s="29">
        <f>IFERROR(VLOOKUP(C177,DAY!$A$2:$E$3000,2,0),0)</f>
        <v>3</v>
      </c>
      <c r="D98" s="29">
        <f>IFERROR(VLOOKUP(D177,DAY!$A$2:$E$3000,2,0),0)</f>
        <v>4</v>
      </c>
      <c r="E98" s="29">
        <f>IFERROR(VLOOKUP(E177,DAY!$A$2:$E$3000,2,0),0)</f>
        <v>4</v>
      </c>
      <c r="F98" s="29">
        <f>IFERROR(VLOOKUP(F177,DAY!$A$2:$E$3000,2,0),0)</f>
        <v>4</v>
      </c>
      <c r="G98" s="29">
        <f>IFERROR(VLOOKUP(G177,DAY!$A$2:$E$3000,2,0),0)</f>
        <v>4</v>
      </c>
      <c r="H98" s="29">
        <f>IFERROR(VLOOKUP(H177,DAY!$A$2:$E$3000,2,0),0)</f>
        <v>4</v>
      </c>
      <c r="I98" s="29">
        <f>IFERROR(VLOOKUP(I177,DAY!$A$2:$E$3000,2,0),0)</f>
        <v>4</v>
      </c>
      <c r="J98" s="29">
        <f>IFERROR(VLOOKUP(J177,DAY!$A$2:$E$3000,2,0),0)</f>
        <v>4</v>
      </c>
      <c r="K98" s="29">
        <f>IFERROR(VLOOKUP(K177,DAY!$A$2:$E$3000,2,0),0)</f>
        <v>4</v>
      </c>
      <c r="L98" s="29">
        <f>IFERROR(VLOOKUP(L177,DAY!$A$2:$E$3000,2,0),0)</f>
        <v>4</v>
      </c>
      <c r="M98" s="29">
        <f>IFERROR(VLOOKUP(M177,DAY!$A$2:$E$3000,2,0),0)</f>
        <v>4</v>
      </c>
      <c r="N98" s="29">
        <f>IFERROR(VLOOKUP(N177,DAY!$A$2:$E$3000,2,0),0)</f>
        <v>4</v>
      </c>
      <c r="O98" s="29">
        <f>IFERROR(VLOOKUP(O177,DAY!$A$2:$E$3000,2,0),0)</f>
        <v>4</v>
      </c>
      <c r="P98" s="29">
        <f>IFERROR(VLOOKUP(P177,DAY!$A$2:$E$3000,2,0),0)</f>
        <v>4</v>
      </c>
      <c r="Q98" s="29">
        <f>IFERROR(VLOOKUP(Q177,DAY!$A$2:$E$3000,2,0),0)</f>
        <v>4</v>
      </c>
      <c r="R98" s="29">
        <f>IFERROR(VLOOKUP(R177,DAY!$A$2:$E$3000,2,0),0)</f>
        <v>4</v>
      </c>
      <c r="S98" s="29">
        <f>IFERROR(VLOOKUP(S177,DAY!$A$2:$E$3000,2,0),0)</f>
        <v>4</v>
      </c>
      <c r="T98" s="29">
        <f>IFERROR(VLOOKUP(T177,DAY!$A$2:$E$3000,2,0),0)</f>
        <v>4</v>
      </c>
      <c r="U98" s="29">
        <f>IFERROR(VLOOKUP(U177,DAY!$A$2:$E$3000,2,0),0)</f>
        <v>4</v>
      </c>
      <c r="V98" s="29">
        <f>IFERROR(VLOOKUP(V177,DAY!$A$2:$E$3000,2,0),0)</f>
        <v>4</v>
      </c>
      <c r="W98" s="29">
        <f>IFERROR(VLOOKUP(W177,DAY!$A$2:$E$3000,2,0),0)</f>
        <v>4</v>
      </c>
      <c r="X98" s="29">
        <f>IFERROR(VLOOKUP(X177,DAY!$A$2:$E$3000,2,0),0)</f>
        <v>4</v>
      </c>
      <c r="Y98" s="29">
        <f>IFERROR(VLOOKUP(Y177,DAY!$A$2:$E$3000,2,0),0)</f>
        <v>4</v>
      </c>
      <c r="Z98" s="29">
        <f>IFERROR(VLOOKUP(Z177,DAY!$A$2:$E$3000,2,0),0)</f>
        <v>4</v>
      </c>
      <c r="AA98" s="29">
        <f>IFERROR(VLOOKUP(AA177,DAY!$A$2:$E$3000,2,0),0)</f>
        <v>4</v>
      </c>
      <c r="AB98" s="29">
        <f>IFERROR(VLOOKUP(AB177,DAY!$A$2:$E$3000,2,0),0)</f>
        <v>4</v>
      </c>
      <c r="AC98" s="29">
        <f>IFERROR(VLOOKUP(AC177,DAY!$A$2:$E$3000,2,0),0)</f>
        <v>4</v>
      </c>
      <c r="AD98" s="29">
        <f>IFERROR(VLOOKUP(AD177,DAY!$A$2:$E$3000,2,0),0)</f>
        <v>4</v>
      </c>
      <c r="AE98" s="320" t="s">
        <v>11</v>
      </c>
      <c r="AF98" s="322" t="s">
        <v>12</v>
      </c>
      <c r="AG98" s="175" t="str">
        <f>IF($AE$6="",$AM$4,$AM$7)</f>
        <v/>
      </c>
      <c r="AH98" s="324" t="s">
        <v>11</v>
      </c>
      <c r="AI98" s="325" t="s">
        <v>13</v>
      </c>
      <c r="AJ98" s="175" t="str">
        <f>IF($AE$6="",$AM$4,$AM$7)</f>
        <v/>
      </c>
      <c r="AK98" s="131"/>
      <c r="AM98" s="124"/>
      <c r="AN98" s="124"/>
      <c r="AQ98" s="139">
        <f>IFERROR(VLOOKUP(AQ177,DAY!$A$2:$E$744,7,0),0)</f>
        <v>0</v>
      </c>
    </row>
    <row r="99" spans="1:43" ht="27.75" customHeight="1" x14ac:dyDescent="0.4">
      <c r="A99" s="318"/>
      <c r="B99" s="123" t="s">
        <v>1</v>
      </c>
      <c r="C99" s="32">
        <f>IFERROR(VLOOKUP(C177,DAY!$A$2:$E$3000,3,0),0)</f>
        <v>31</v>
      </c>
      <c r="D99" s="32">
        <f>IFERROR(VLOOKUP(D177,DAY!$A$2:$E$3000,3,0),0)</f>
        <v>1</v>
      </c>
      <c r="E99" s="32">
        <f>IFERROR(VLOOKUP(E177,DAY!$A$2:$E$3000,3,0),0)</f>
        <v>2</v>
      </c>
      <c r="F99" s="32">
        <f>IFERROR(VLOOKUP(F177,DAY!$A$2:$E$3000,3,0),0)</f>
        <v>3</v>
      </c>
      <c r="G99" s="32">
        <f>IFERROR(VLOOKUP(G177,DAY!$A$2:$E$3000,3,0),0)</f>
        <v>4</v>
      </c>
      <c r="H99" s="32">
        <f>IFERROR(VLOOKUP(H177,DAY!$A$2:$E$3000,3,0),0)</f>
        <v>5</v>
      </c>
      <c r="I99" s="32">
        <f>IFERROR(VLOOKUP(I177,DAY!$A$2:$E$3000,3,0),0)</f>
        <v>6</v>
      </c>
      <c r="J99" s="32">
        <f>IFERROR(VLOOKUP(J177,DAY!$A$2:$E$3000,3,0),0)</f>
        <v>7</v>
      </c>
      <c r="K99" s="32">
        <f>IFERROR(VLOOKUP(K177,DAY!$A$2:$E$3000,3,0),0)</f>
        <v>8</v>
      </c>
      <c r="L99" s="32">
        <f>IFERROR(VLOOKUP(L177,DAY!$A$2:$E$3000,3,0),0)</f>
        <v>9</v>
      </c>
      <c r="M99" s="32">
        <f>IFERROR(VLOOKUP(M177,DAY!$A$2:$E$3000,3,0),0)</f>
        <v>10</v>
      </c>
      <c r="N99" s="32">
        <f>IFERROR(VLOOKUP(N177,DAY!$A$2:$E$3000,3,0),0)</f>
        <v>11</v>
      </c>
      <c r="O99" s="32">
        <f>IFERROR(VLOOKUP(O177,DAY!$A$2:$E$3000,3,0),0)</f>
        <v>12</v>
      </c>
      <c r="P99" s="32">
        <f>IFERROR(VLOOKUP(P177,DAY!$A$2:$E$3000,3,0),0)</f>
        <v>13</v>
      </c>
      <c r="Q99" s="32">
        <f>IFERROR(VLOOKUP(Q177,DAY!$A$2:$E$3000,3,0),0)</f>
        <v>14</v>
      </c>
      <c r="R99" s="32">
        <f>IFERROR(VLOOKUP(R177,DAY!$A$2:$E$3000,3,0),0)</f>
        <v>15</v>
      </c>
      <c r="S99" s="32">
        <f>IFERROR(VLOOKUP(S177,DAY!$A$2:$E$3000,3,0),0)</f>
        <v>16</v>
      </c>
      <c r="T99" s="32">
        <f>IFERROR(VLOOKUP(T177,DAY!$A$2:$E$3000,3,0),0)</f>
        <v>17</v>
      </c>
      <c r="U99" s="32">
        <f>IFERROR(VLOOKUP(U177,DAY!$A$2:$E$3000,3,0),0)</f>
        <v>18</v>
      </c>
      <c r="V99" s="32">
        <f>IFERROR(VLOOKUP(V177,DAY!$A$2:$E$3000,3,0),0)</f>
        <v>19</v>
      </c>
      <c r="W99" s="32">
        <f>IFERROR(VLOOKUP(W177,DAY!$A$2:$E$3000,3,0),0)</f>
        <v>20</v>
      </c>
      <c r="X99" s="32">
        <f>IFERROR(VLOOKUP(X177,DAY!$A$2:$E$3000,3,0),0)</f>
        <v>21</v>
      </c>
      <c r="Y99" s="32">
        <f>IFERROR(VLOOKUP(Y177,DAY!$A$2:$E$3000,3,0),0)</f>
        <v>22</v>
      </c>
      <c r="Z99" s="32">
        <f>IFERROR(VLOOKUP(Z177,DAY!$A$2:$E$3000,3,0),0)</f>
        <v>23</v>
      </c>
      <c r="AA99" s="32">
        <f>IFERROR(VLOOKUP(AA177,DAY!$A$2:$E$3000,3,0),0)</f>
        <v>24</v>
      </c>
      <c r="AB99" s="32">
        <f>IFERROR(VLOOKUP(AB177,DAY!$A$2:$E$3000,3,0),0)</f>
        <v>25</v>
      </c>
      <c r="AC99" s="32">
        <f>IFERROR(VLOOKUP(AC177,DAY!$A$2:$E$3000,3,0),0)</f>
        <v>26</v>
      </c>
      <c r="AD99" s="32">
        <f>IFERROR(VLOOKUP(AD177,DAY!$A$2:$E$3000,3,0),0)</f>
        <v>27</v>
      </c>
      <c r="AE99" s="321"/>
      <c r="AF99" s="323"/>
      <c r="AG99" s="216" t="s">
        <v>122</v>
      </c>
      <c r="AH99" s="321"/>
      <c r="AI99" s="326"/>
      <c r="AJ99" s="216" t="s">
        <v>122</v>
      </c>
      <c r="AM99" s="124"/>
      <c r="AN99" s="124"/>
      <c r="AQ99" s="125">
        <f>IFERROR(VLOOKUP(AQ178,DAY!$A$2:$E$744,2,0),0)</f>
        <v>0</v>
      </c>
    </row>
    <row r="100" spans="1:43" ht="27.75" customHeight="1" x14ac:dyDescent="0.4">
      <c r="A100" s="318"/>
      <c r="B100" s="126" t="s">
        <v>2</v>
      </c>
      <c r="C100" s="35" t="str">
        <f>IFERROR(VLOOKUP(C177,DAY!$A$2:$E$3000,4,0),0)</f>
        <v>火</v>
      </c>
      <c r="D100" s="35" t="str">
        <f>IFERROR(VLOOKUP(D177,DAY!$A$2:$E$3000,4,0),0)</f>
        <v>水</v>
      </c>
      <c r="E100" s="35" t="str">
        <f>IFERROR(VLOOKUP(E177,DAY!$A$2:$E$3000,4,0),0)</f>
        <v>木</v>
      </c>
      <c r="F100" s="35" t="str">
        <f>IFERROR(VLOOKUP(F177,DAY!$A$2:$E$3000,4,0),0)</f>
        <v>金</v>
      </c>
      <c r="G100" s="35" t="str">
        <f>IFERROR(VLOOKUP(G177,DAY!$A$2:$E$3000,4,0),0)</f>
        <v>土</v>
      </c>
      <c r="H100" s="35" t="str">
        <f>IFERROR(VLOOKUP(H177,DAY!$A$2:$E$3000,4,0),0)</f>
        <v>日</v>
      </c>
      <c r="I100" s="35" t="str">
        <f>IFERROR(VLOOKUP(I177,DAY!$A$2:$E$3000,4,0),0)</f>
        <v>月</v>
      </c>
      <c r="J100" s="35" t="str">
        <f>IFERROR(VLOOKUP(J177,DAY!$A$2:$E$3000,4,0),0)</f>
        <v>火</v>
      </c>
      <c r="K100" s="35" t="str">
        <f>IFERROR(VLOOKUP(K177,DAY!$A$2:$E$3000,4,0),0)</f>
        <v>水</v>
      </c>
      <c r="L100" s="35" t="str">
        <f>IFERROR(VLOOKUP(L177,DAY!$A$2:$E$3000,4,0),0)</f>
        <v>木</v>
      </c>
      <c r="M100" s="35" t="str">
        <f>IFERROR(VLOOKUP(M177,DAY!$A$2:$E$3000,4,0),0)</f>
        <v>金</v>
      </c>
      <c r="N100" s="35" t="str">
        <f>IFERROR(VLOOKUP(N177,DAY!$A$2:$E$3000,4,0),0)</f>
        <v>土</v>
      </c>
      <c r="O100" s="35" t="str">
        <f>IFERROR(VLOOKUP(O177,DAY!$A$2:$E$3000,4,0),0)</f>
        <v>日</v>
      </c>
      <c r="P100" s="35" t="str">
        <f>IFERROR(VLOOKUP(P177,DAY!$A$2:$E$3000,4,0),0)</f>
        <v>月</v>
      </c>
      <c r="Q100" s="35" t="str">
        <f>IFERROR(VLOOKUP(Q177,DAY!$A$2:$E$3000,4,0),0)</f>
        <v>火</v>
      </c>
      <c r="R100" s="35" t="str">
        <f>IFERROR(VLOOKUP(R177,DAY!$A$2:$E$3000,4,0),0)</f>
        <v>水</v>
      </c>
      <c r="S100" s="35" t="str">
        <f>IFERROR(VLOOKUP(S177,DAY!$A$2:$E$3000,4,0),0)</f>
        <v>木</v>
      </c>
      <c r="T100" s="35" t="str">
        <f>IFERROR(VLOOKUP(T177,DAY!$A$2:$E$3000,4,0),0)</f>
        <v>金</v>
      </c>
      <c r="U100" s="35" t="str">
        <f>IFERROR(VLOOKUP(U177,DAY!$A$2:$E$3000,4,0),0)</f>
        <v>土</v>
      </c>
      <c r="V100" s="35" t="str">
        <f>IFERROR(VLOOKUP(V177,DAY!$A$2:$E$3000,4,0),0)</f>
        <v>日</v>
      </c>
      <c r="W100" s="35" t="str">
        <f>IFERROR(VLOOKUP(W177,DAY!$A$2:$E$3000,4,0),0)</f>
        <v>月</v>
      </c>
      <c r="X100" s="35" t="str">
        <f>IFERROR(VLOOKUP(X177,DAY!$A$2:$E$3000,4,0),0)</f>
        <v>火</v>
      </c>
      <c r="Y100" s="35" t="str">
        <f>IFERROR(VLOOKUP(Y177,DAY!$A$2:$E$3000,4,0),0)</f>
        <v>水</v>
      </c>
      <c r="Z100" s="35" t="str">
        <f>IFERROR(VLOOKUP(Z177,DAY!$A$2:$E$3000,4,0),0)</f>
        <v>木</v>
      </c>
      <c r="AA100" s="35" t="str">
        <f>IFERROR(VLOOKUP(AA177,DAY!$A$2:$E$3000,4,0),0)</f>
        <v>金</v>
      </c>
      <c r="AB100" s="35" t="str">
        <f>IFERROR(VLOOKUP(AB177,DAY!$A$2:$E$3000,4,0),0)</f>
        <v>土</v>
      </c>
      <c r="AC100" s="35" t="str">
        <f>IFERROR(VLOOKUP(AC177,DAY!$A$2:$E$3000,4,0),0)</f>
        <v>日</v>
      </c>
      <c r="AD100" s="35" t="str">
        <f>IFERROR(VLOOKUP(AD177,DAY!$A$2:$E$3000,4,0),0)</f>
        <v>月</v>
      </c>
      <c r="AE100" s="321"/>
      <c r="AF100" s="323"/>
      <c r="AG100" s="216"/>
      <c r="AH100" s="321"/>
      <c r="AI100" s="326"/>
      <c r="AJ100" s="216"/>
      <c r="AM100" s="124"/>
      <c r="AN100" s="124"/>
      <c r="AQ100" s="128">
        <f>IFERROR(VLOOKUP(AQ178,DAY!$A$2:$E$744,3,0),0)</f>
        <v>0</v>
      </c>
    </row>
    <row r="101" spans="1:43" ht="89.25" customHeight="1" x14ac:dyDescent="0.4">
      <c r="A101" s="318"/>
      <c r="B101" s="129" t="s">
        <v>3</v>
      </c>
      <c r="C101" s="36" t="str">
        <f>IFERROR(VLOOKUP(C177,DAY!$A$2:$E$3000,5,0),0)</f>
        <v/>
      </c>
      <c r="D101" s="36" t="str">
        <f>IFERROR(VLOOKUP(D177,DAY!$A$2:$E$3000,5,0),0)</f>
        <v/>
      </c>
      <c r="E101" s="36" t="str">
        <f>IFERROR(VLOOKUP(E177,DAY!$A$2:$E$3000,5,0),0)</f>
        <v/>
      </c>
      <c r="F101" s="36" t="str">
        <f>IFERROR(VLOOKUP(F177,DAY!$A$2:$E$3000,5,0),0)</f>
        <v/>
      </c>
      <c r="G101" s="36" t="str">
        <f>IFERROR(VLOOKUP(G177,DAY!$A$2:$E$3000,5,0),0)</f>
        <v/>
      </c>
      <c r="H101" s="36" t="str">
        <f>IFERROR(VLOOKUP(H177,DAY!$A$2:$E$3000,5,0),0)</f>
        <v/>
      </c>
      <c r="I101" s="36" t="str">
        <f>IFERROR(VLOOKUP(I177,DAY!$A$2:$E$3000,5,0),0)</f>
        <v/>
      </c>
      <c r="J101" s="36" t="str">
        <f>IFERROR(VLOOKUP(J177,DAY!$A$2:$E$3000,5,0),0)</f>
        <v/>
      </c>
      <c r="K101" s="36" t="str">
        <f>IFERROR(VLOOKUP(K177,DAY!$A$2:$E$3000,5,0),0)</f>
        <v/>
      </c>
      <c r="L101" s="36" t="str">
        <f>IFERROR(VLOOKUP(L177,DAY!$A$2:$E$3000,5,0),0)</f>
        <v/>
      </c>
      <c r="M101" s="36" t="str">
        <f>IFERROR(VLOOKUP(M177,DAY!$A$2:$E$3000,5,0),0)</f>
        <v/>
      </c>
      <c r="N101" s="36" t="str">
        <f>IFERROR(VLOOKUP(N177,DAY!$A$2:$E$3000,5,0),0)</f>
        <v/>
      </c>
      <c r="O101" s="36" t="str">
        <f>IFERROR(VLOOKUP(O177,DAY!$A$2:$E$3000,5,0),0)</f>
        <v/>
      </c>
      <c r="P101" s="36" t="str">
        <f>IFERROR(VLOOKUP(P177,DAY!$A$2:$E$3000,5,0),0)</f>
        <v/>
      </c>
      <c r="Q101" s="36" t="str">
        <f>IFERROR(VLOOKUP(Q177,DAY!$A$2:$E$3000,5,0),0)</f>
        <v/>
      </c>
      <c r="R101" s="36" t="str">
        <f>IFERROR(VLOOKUP(R177,DAY!$A$2:$E$3000,5,0),0)</f>
        <v/>
      </c>
      <c r="S101" s="36" t="str">
        <f>IFERROR(VLOOKUP(S177,DAY!$A$2:$E$3000,5,0),0)</f>
        <v/>
      </c>
      <c r="T101" s="36" t="str">
        <f>IFERROR(VLOOKUP(T177,DAY!$A$2:$E$3000,5,0),0)</f>
        <v/>
      </c>
      <c r="U101" s="36" t="str">
        <f>IFERROR(VLOOKUP(U177,DAY!$A$2:$E$3000,5,0),0)</f>
        <v/>
      </c>
      <c r="V101" s="36" t="str">
        <f>IFERROR(VLOOKUP(V177,DAY!$A$2:$E$3000,5,0),0)</f>
        <v/>
      </c>
      <c r="W101" s="36" t="str">
        <f>IFERROR(VLOOKUP(W177,DAY!$A$2:$E$3000,5,0),0)</f>
        <v/>
      </c>
      <c r="X101" s="36" t="str">
        <f>IFERROR(VLOOKUP(X177,DAY!$A$2:$E$3000,5,0),0)</f>
        <v/>
      </c>
      <c r="Y101" s="36" t="str">
        <f>IFERROR(VLOOKUP(Y177,DAY!$A$2:$E$3000,5,0),0)</f>
        <v/>
      </c>
      <c r="Z101" s="36" t="str">
        <f>IFERROR(VLOOKUP(Z177,DAY!$A$2:$E$3000,5,0),0)</f>
        <v/>
      </c>
      <c r="AA101" s="36" t="str">
        <f>IFERROR(VLOOKUP(AA177,DAY!$A$2:$E$3000,5,0),0)</f>
        <v/>
      </c>
      <c r="AB101" s="36" t="str">
        <f>IFERROR(VLOOKUP(AB177,DAY!$A$2:$E$3000,5,0),0)</f>
        <v/>
      </c>
      <c r="AC101" s="36" t="str">
        <f>IFERROR(VLOOKUP(AC177,DAY!$A$2:$E$3000,5,0),0)</f>
        <v/>
      </c>
      <c r="AD101" s="36" t="str">
        <f>IFERROR(VLOOKUP(AD177,DAY!$A$2:$E$3000,5,0),0)</f>
        <v/>
      </c>
      <c r="AE101" s="321"/>
      <c r="AF101" s="323"/>
      <c r="AG101" s="217"/>
      <c r="AH101" s="321"/>
      <c r="AI101" s="326"/>
      <c r="AJ101" s="217"/>
      <c r="AM101" s="137"/>
      <c r="AN101" s="137"/>
      <c r="AQ101" s="128">
        <f>IFERROR(VLOOKUP(AQ178,DAY!$A$2:$E$744,4,0),0)</f>
        <v>0</v>
      </c>
    </row>
    <row r="102" spans="1:43" ht="27.75" customHeight="1" x14ac:dyDescent="0.4">
      <c r="A102" s="318"/>
      <c r="B102" s="130" t="s">
        <v>4</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172">
        <f>IF(COUNT(C102:AD102)=0,+(COUNTIF(C102:AD102,"作業"))+(COUNTIF(C102:AD102,"休日")),"")</f>
        <v>0</v>
      </c>
      <c r="AF102" s="174">
        <f>IF(+COUNT(C102:AD102)=0,(COUNTIF(C102:AD102,"休日")),"")</f>
        <v>0</v>
      </c>
      <c r="AG102" s="315"/>
      <c r="AH102" s="172">
        <f>IF(COUNT(C103:AD103)=0,+(COUNTIF(C103:AD103,"作業"))+(COUNTIF(C103:AD103,"休日")),"")</f>
        <v>0</v>
      </c>
      <c r="AI102" s="174">
        <f>IF(COUNT(C103:AD103)=0,(COUNTIF(C103:AD103,"休日")),"")</f>
        <v>0</v>
      </c>
      <c r="AJ102" s="311"/>
      <c r="AL102" s="131"/>
      <c r="AM102" s="124" t="str">
        <f>IF(ISTEXT(C102),"集計期間","集計期間外")</f>
        <v>集計期間外</v>
      </c>
      <c r="AN102" s="124"/>
      <c r="AQ102" s="129">
        <f>IFERROR(VLOOKUP(AQ178,DAY!$A$2:$E$744,5,0),0)</f>
        <v>0</v>
      </c>
    </row>
    <row r="103" spans="1:43" ht="27.75" customHeight="1" thickBot="1" x14ac:dyDescent="0.45">
      <c r="A103" s="319"/>
      <c r="B103" s="132" t="s">
        <v>5</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313">
        <f>IFERROR(AM103,0)</f>
        <v>0</v>
      </c>
      <c r="AF103" s="314"/>
      <c r="AG103" s="316"/>
      <c r="AH103" s="313">
        <f>IFERROR(AN103,0)</f>
        <v>0</v>
      </c>
      <c r="AI103" s="314"/>
      <c r="AJ103" s="312"/>
      <c r="AM103" s="133" t="e">
        <f>ROUND(AF102/AE102,3)</f>
        <v>#DIV/0!</v>
      </c>
      <c r="AN103" s="134" t="e">
        <f>ROUND(AI102/AH102,3)</f>
        <v>#DIV/0!</v>
      </c>
      <c r="AQ103" s="135">
        <f>IFERROR(VLOOKUP(AQ178,DAY!$A$2:$E$744,6,0),0)</f>
        <v>0</v>
      </c>
    </row>
    <row r="104" spans="1:43" ht="27.75" customHeight="1" thickBot="1" x14ac:dyDescent="0.45">
      <c r="A104" s="317" t="s">
        <v>76</v>
      </c>
      <c r="B104" s="122" t="s">
        <v>0</v>
      </c>
      <c r="C104" s="29">
        <f>IFERROR(VLOOKUP(C178,DAY!$A$2:$E$3000,2,0),0)</f>
        <v>4</v>
      </c>
      <c r="D104" s="29">
        <f>IFERROR(VLOOKUP(D178,DAY!$A$2:$E$3000,2,0),0)</f>
        <v>4</v>
      </c>
      <c r="E104" s="29">
        <f>IFERROR(VLOOKUP(E178,DAY!$A$2:$E$3000,2,0),0)</f>
        <v>4</v>
      </c>
      <c r="F104" s="29">
        <f>IFERROR(VLOOKUP(F178,DAY!$A$2:$E$3000,2,0),0)</f>
        <v>5</v>
      </c>
      <c r="G104" s="29">
        <f>IFERROR(VLOOKUP(G178,DAY!$A$2:$E$3000,2,0),0)</f>
        <v>5</v>
      </c>
      <c r="H104" s="29">
        <f>IFERROR(VLOOKUP(H178,DAY!$A$2:$E$3000,2,0),0)</f>
        <v>5</v>
      </c>
      <c r="I104" s="29">
        <f>IFERROR(VLOOKUP(I178,DAY!$A$2:$E$3000,2,0),0)</f>
        <v>5</v>
      </c>
      <c r="J104" s="29">
        <f>IFERROR(VLOOKUP(J178,DAY!$A$2:$E$3000,2,0),0)</f>
        <v>5</v>
      </c>
      <c r="K104" s="29">
        <f>IFERROR(VLOOKUP(K178,DAY!$A$2:$E$3000,2,0),0)</f>
        <v>5</v>
      </c>
      <c r="L104" s="29">
        <f>IFERROR(VLOOKUP(L178,DAY!$A$2:$E$3000,2,0),0)</f>
        <v>5</v>
      </c>
      <c r="M104" s="29">
        <f>IFERROR(VLOOKUP(M178,DAY!$A$2:$E$3000,2,0),0)</f>
        <v>5</v>
      </c>
      <c r="N104" s="29">
        <f>IFERROR(VLOOKUP(N178,DAY!$A$2:$E$3000,2,0),0)</f>
        <v>5</v>
      </c>
      <c r="O104" s="29">
        <f>IFERROR(VLOOKUP(O178,DAY!$A$2:$E$3000,2,0),0)</f>
        <v>5</v>
      </c>
      <c r="P104" s="29">
        <f>IFERROR(VLOOKUP(P178,DAY!$A$2:$E$3000,2,0),0)</f>
        <v>5</v>
      </c>
      <c r="Q104" s="29">
        <f>IFERROR(VLOOKUP(Q178,DAY!$A$2:$E$3000,2,0),0)</f>
        <v>5</v>
      </c>
      <c r="R104" s="29">
        <f>IFERROR(VLOOKUP(R178,DAY!$A$2:$E$3000,2,0),0)</f>
        <v>5</v>
      </c>
      <c r="S104" s="29">
        <f>IFERROR(VLOOKUP(S178,DAY!$A$2:$E$3000,2,0),0)</f>
        <v>5</v>
      </c>
      <c r="T104" s="29">
        <f>IFERROR(VLOOKUP(T178,DAY!$A$2:$E$3000,2,0),0)</f>
        <v>5</v>
      </c>
      <c r="U104" s="29">
        <f>IFERROR(VLOOKUP(U178,DAY!$A$2:$E$3000,2,0),0)</f>
        <v>5</v>
      </c>
      <c r="V104" s="29">
        <f>IFERROR(VLOOKUP(V178,DAY!$A$2:$E$3000,2,0),0)</f>
        <v>5</v>
      </c>
      <c r="W104" s="29">
        <f>IFERROR(VLOOKUP(W178,DAY!$A$2:$E$3000,2,0),0)</f>
        <v>5</v>
      </c>
      <c r="X104" s="29">
        <f>IFERROR(VLOOKUP(X178,DAY!$A$2:$E$3000,2,0),0)</f>
        <v>5</v>
      </c>
      <c r="Y104" s="29">
        <f>IFERROR(VLOOKUP(Y178,DAY!$A$2:$E$3000,2,0),0)</f>
        <v>5</v>
      </c>
      <c r="Z104" s="29">
        <f>IFERROR(VLOOKUP(Z178,DAY!$A$2:$E$3000,2,0),0)</f>
        <v>5</v>
      </c>
      <c r="AA104" s="29">
        <f>IFERROR(VLOOKUP(AA178,DAY!$A$2:$E$3000,2,0),0)</f>
        <v>5</v>
      </c>
      <c r="AB104" s="29">
        <f>IFERROR(VLOOKUP(AB178,DAY!$A$2:$E$3000,2,0),0)</f>
        <v>5</v>
      </c>
      <c r="AC104" s="29">
        <f>IFERROR(VLOOKUP(AC178,DAY!$A$2:$E$3000,2,0),0)</f>
        <v>5</v>
      </c>
      <c r="AD104" s="29">
        <f>IFERROR(VLOOKUP(AD178,DAY!$A$2:$E$3000,2,0),0)</f>
        <v>5</v>
      </c>
      <c r="AE104" s="320" t="s">
        <v>11</v>
      </c>
      <c r="AF104" s="322" t="s">
        <v>12</v>
      </c>
      <c r="AG104" s="175" t="str">
        <f>IF($AE$6="",$AM$4,$AM$7)</f>
        <v/>
      </c>
      <c r="AH104" s="324" t="s">
        <v>11</v>
      </c>
      <c r="AI104" s="325" t="s">
        <v>13</v>
      </c>
      <c r="AJ104" s="175" t="str">
        <f>IF($AE$6="",$AM$4,$AM$7)</f>
        <v/>
      </c>
      <c r="AK104" s="131"/>
      <c r="AM104" s="124"/>
      <c r="AN104" s="124"/>
      <c r="AQ104" s="136">
        <f>IFERROR(VLOOKUP(AQ178,DAY!$A$2:$E$744,7,0),0)</f>
        <v>0</v>
      </c>
    </row>
    <row r="105" spans="1:43" ht="27.75" customHeight="1" x14ac:dyDescent="0.4">
      <c r="A105" s="318"/>
      <c r="B105" s="123" t="s">
        <v>1</v>
      </c>
      <c r="C105" s="32">
        <f>IFERROR(VLOOKUP(C178,DAY!$A$2:$E$3000,3,0),0)</f>
        <v>28</v>
      </c>
      <c r="D105" s="32">
        <f>IFERROR(VLOOKUP(D178,DAY!$A$2:$E$3000,3,0),0)</f>
        <v>29</v>
      </c>
      <c r="E105" s="32">
        <f>IFERROR(VLOOKUP(E178,DAY!$A$2:$E$3000,3,0),0)</f>
        <v>30</v>
      </c>
      <c r="F105" s="32">
        <f>IFERROR(VLOOKUP(F178,DAY!$A$2:$E$3000,3,0),0)</f>
        <v>1</v>
      </c>
      <c r="G105" s="32">
        <f>IFERROR(VLOOKUP(G178,DAY!$A$2:$E$3000,3,0),0)</f>
        <v>2</v>
      </c>
      <c r="H105" s="32">
        <f>IFERROR(VLOOKUP(H178,DAY!$A$2:$E$3000,3,0),0)</f>
        <v>3</v>
      </c>
      <c r="I105" s="32">
        <f>IFERROR(VLOOKUP(I178,DAY!$A$2:$E$3000,3,0),0)</f>
        <v>4</v>
      </c>
      <c r="J105" s="32">
        <f>IFERROR(VLOOKUP(J178,DAY!$A$2:$E$3000,3,0),0)</f>
        <v>5</v>
      </c>
      <c r="K105" s="32">
        <f>IFERROR(VLOOKUP(K178,DAY!$A$2:$E$3000,3,0),0)</f>
        <v>6</v>
      </c>
      <c r="L105" s="32">
        <f>IFERROR(VLOOKUP(L178,DAY!$A$2:$E$3000,3,0),0)</f>
        <v>7</v>
      </c>
      <c r="M105" s="32">
        <f>IFERROR(VLOOKUP(M178,DAY!$A$2:$E$3000,3,0),0)</f>
        <v>8</v>
      </c>
      <c r="N105" s="32">
        <f>IFERROR(VLOOKUP(N178,DAY!$A$2:$E$3000,3,0),0)</f>
        <v>9</v>
      </c>
      <c r="O105" s="32">
        <f>IFERROR(VLOOKUP(O178,DAY!$A$2:$E$3000,3,0),0)</f>
        <v>10</v>
      </c>
      <c r="P105" s="32">
        <f>IFERROR(VLOOKUP(P178,DAY!$A$2:$E$3000,3,0),0)</f>
        <v>11</v>
      </c>
      <c r="Q105" s="32">
        <f>IFERROR(VLOOKUP(Q178,DAY!$A$2:$E$3000,3,0),0)</f>
        <v>12</v>
      </c>
      <c r="R105" s="32">
        <f>IFERROR(VLOOKUP(R178,DAY!$A$2:$E$3000,3,0),0)</f>
        <v>13</v>
      </c>
      <c r="S105" s="32">
        <f>IFERROR(VLOOKUP(S178,DAY!$A$2:$E$3000,3,0),0)</f>
        <v>14</v>
      </c>
      <c r="T105" s="32">
        <f>IFERROR(VLOOKUP(T178,DAY!$A$2:$E$3000,3,0),0)</f>
        <v>15</v>
      </c>
      <c r="U105" s="32">
        <f>IFERROR(VLOOKUP(U178,DAY!$A$2:$E$3000,3,0),0)</f>
        <v>16</v>
      </c>
      <c r="V105" s="32">
        <f>IFERROR(VLOOKUP(V178,DAY!$A$2:$E$3000,3,0),0)</f>
        <v>17</v>
      </c>
      <c r="W105" s="32">
        <f>IFERROR(VLOOKUP(W178,DAY!$A$2:$E$3000,3,0),0)</f>
        <v>18</v>
      </c>
      <c r="X105" s="32">
        <f>IFERROR(VLOOKUP(X178,DAY!$A$2:$E$3000,3,0),0)</f>
        <v>19</v>
      </c>
      <c r="Y105" s="32">
        <f>IFERROR(VLOOKUP(Y178,DAY!$A$2:$E$3000,3,0),0)</f>
        <v>20</v>
      </c>
      <c r="Z105" s="32">
        <f>IFERROR(VLOOKUP(Z178,DAY!$A$2:$E$3000,3,0),0)</f>
        <v>21</v>
      </c>
      <c r="AA105" s="32">
        <f>IFERROR(VLOOKUP(AA178,DAY!$A$2:$E$3000,3,0),0)</f>
        <v>22</v>
      </c>
      <c r="AB105" s="32">
        <f>IFERROR(VLOOKUP(AB178,DAY!$A$2:$E$3000,3,0),0)</f>
        <v>23</v>
      </c>
      <c r="AC105" s="32">
        <f>IFERROR(VLOOKUP(AC178,DAY!$A$2:$E$3000,3,0),0)</f>
        <v>24</v>
      </c>
      <c r="AD105" s="32">
        <f>IFERROR(VLOOKUP(AD178,DAY!$A$2:$E$3000,3,0),0)</f>
        <v>25</v>
      </c>
      <c r="AE105" s="321"/>
      <c r="AF105" s="323"/>
      <c r="AG105" s="216" t="s">
        <v>122</v>
      </c>
      <c r="AH105" s="321"/>
      <c r="AI105" s="326"/>
      <c r="AJ105" s="216" t="s">
        <v>122</v>
      </c>
      <c r="AM105" s="124"/>
      <c r="AN105" s="124"/>
      <c r="AQ105" s="125">
        <f>IFERROR(VLOOKUP(AQ184,DAY!$A$2:$E$744,2,0),0)</f>
        <v>0</v>
      </c>
    </row>
    <row r="106" spans="1:43" ht="27.75" customHeight="1" x14ac:dyDescent="0.4">
      <c r="A106" s="318"/>
      <c r="B106" s="126" t="s">
        <v>2</v>
      </c>
      <c r="C106" s="35" t="str">
        <f>IFERROR(VLOOKUP(C178,DAY!$A$2:$E$3000,4,0),0)</f>
        <v>火</v>
      </c>
      <c r="D106" s="35" t="str">
        <f>IFERROR(VLOOKUP(D178,DAY!$A$2:$E$3000,4,0),0)</f>
        <v>水</v>
      </c>
      <c r="E106" s="35" t="str">
        <f>IFERROR(VLOOKUP(E178,DAY!$A$2:$E$3000,4,0),0)</f>
        <v>木</v>
      </c>
      <c r="F106" s="35" t="str">
        <f>IFERROR(VLOOKUP(F178,DAY!$A$2:$E$3000,4,0),0)</f>
        <v>金</v>
      </c>
      <c r="G106" s="35" t="str">
        <f>IFERROR(VLOOKUP(G178,DAY!$A$2:$E$3000,4,0),0)</f>
        <v>土</v>
      </c>
      <c r="H106" s="35" t="str">
        <f>IFERROR(VLOOKUP(H178,DAY!$A$2:$E$3000,4,0),0)</f>
        <v>日</v>
      </c>
      <c r="I106" s="35" t="str">
        <f>IFERROR(VLOOKUP(I178,DAY!$A$2:$E$3000,4,0),0)</f>
        <v>月</v>
      </c>
      <c r="J106" s="35" t="str">
        <f>IFERROR(VLOOKUP(J178,DAY!$A$2:$E$3000,4,0),0)</f>
        <v>火</v>
      </c>
      <c r="K106" s="35" t="str">
        <f>IFERROR(VLOOKUP(K178,DAY!$A$2:$E$3000,4,0),0)</f>
        <v>水</v>
      </c>
      <c r="L106" s="35" t="str">
        <f>IFERROR(VLOOKUP(L178,DAY!$A$2:$E$3000,4,0),0)</f>
        <v>木</v>
      </c>
      <c r="M106" s="35" t="str">
        <f>IFERROR(VLOOKUP(M178,DAY!$A$2:$E$3000,4,0),0)</f>
        <v>金</v>
      </c>
      <c r="N106" s="35" t="str">
        <f>IFERROR(VLOOKUP(N178,DAY!$A$2:$E$3000,4,0),0)</f>
        <v>土</v>
      </c>
      <c r="O106" s="35" t="str">
        <f>IFERROR(VLOOKUP(O178,DAY!$A$2:$E$3000,4,0),0)</f>
        <v>日</v>
      </c>
      <c r="P106" s="35" t="str">
        <f>IFERROR(VLOOKUP(P178,DAY!$A$2:$E$3000,4,0),0)</f>
        <v>月</v>
      </c>
      <c r="Q106" s="35" t="str">
        <f>IFERROR(VLOOKUP(Q178,DAY!$A$2:$E$3000,4,0),0)</f>
        <v>火</v>
      </c>
      <c r="R106" s="35" t="str">
        <f>IFERROR(VLOOKUP(R178,DAY!$A$2:$E$3000,4,0),0)</f>
        <v>水</v>
      </c>
      <c r="S106" s="35" t="str">
        <f>IFERROR(VLOOKUP(S178,DAY!$A$2:$E$3000,4,0),0)</f>
        <v>木</v>
      </c>
      <c r="T106" s="35" t="str">
        <f>IFERROR(VLOOKUP(T178,DAY!$A$2:$E$3000,4,0),0)</f>
        <v>金</v>
      </c>
      <c r="U106" s="35" t="str">
        <f>IFERROR(VLOOKUP(U178,DAY!$A$2:$E$3000,4,0),0)</f>
        <v>土</v>
      </c>
      <c r="V106" s="35" t="str">
        <f>IFERROR(VLOOKUP(V178,DAY!$A$2:$E$3000,4,0),0)</f>
        <v>日</v>
      </c>
      <c r="W106" s="35" t="str">
        <f>IFERROR(VLOOKUP(W178,DAY!$A$2:$E$3000,4,0),0)</f>
        <v>月</v>
      </c>
      <c r="X106" s="35" t="str">
        <f>IFERROR(VLOOKUP(X178,DAY!$A$2:$E$3000,4,0),0)</f>
        <v>火</v>
      </c>
      <c r="Y106" s="35" t="str">
        <f>IFERROR(VLOOKUP(Y178,DAY!$A$2:$E$3000,4,0),0)</f>
        <v>水</v>
      </c>
      <c r="Z106" s="35" t="str">
        <f>IFERROR(VLOOKUP(Z178,DAY!$A$2:$E$3000,4,0),0)</f>
        <v>木</v>
      </c>
      <c r="AA106" s="35" t="str">
        <f>IFERROR(VLOOKUP(AA178,DAY!$A$2:$E$3000,4,0),0)</f>
        <v>金</v>
      </c>
      <c r="AB106" s="35" t="str">
        <f>IFERROR(VLOOKUP(AB178,DAY!$A$2:$E$3000,4,0),0)</f>
        <v>土</v>
      </c>
      <c r="AC106" s="35" t="str">
        <f>IFERROR(VLOOKUP(AC178,DAY!$A$2:$E$3000,4,0),0)</f>
        <v>日</v>
      </c>
      <c r="AD106" s="35" t="str">
        <f>IFERROR(VLOOKUP(AD178,DAY!$A$2:$E$3000,4,0),0)</f>
        <v>月</v>
      </c>
      <c r="AE106" s="321"/>
      <c r="AF106" s="323"/>
      <c r="AG106" s="216"/>
      <c r="AH106" s="321"/>
      <c r="AI106" s="326"/>
      <c r="AJ106" s="216"/>
      <c r="AM106" s="124"/>
      <c r="AN106" s="124"/>
      <c r="AQ106" s="128">
        <f>IFERROR(VLOOKUP(AQ184,DAY!$A$2:$E$744,3,0),0)</f>
        <v>0</v>
      </c>
    </row>
    <row r="107" spans="1:43" ht="89.25" customHeight="1" x14ac:dyDescent="0.4">
      <c r="A107" s="318"/>
      <c r="B107" s="129" t="s">
        <v>3</v>
      </c>
      <c r="C107" s="36" t="str">
        <f>IFERROR(VLOOKUP(C178,DAY!$A$2:$E$3000,5,0),0)</f>
        <v/>
      </c>
      <c r="D107" s="36" t="str">
        <f>IFERROR(VLOOKUP(D178,DAY!$A$2:$E$3000,5,0),0)</f>
        <v>昭和の日</v>
      </c>
      <c r="E107" s="36" t="str">
        <f>IFERROR(VLOOKUP(E178,DAY!$A$2:$E$3000,5,0),0)</f>
        <v/>
      </c>
      <c r="F107" s="36" t="str">
        <f>IFERROR(VLOOKUP(F178,DAY!$A$2:$E$3000,5,0),0)</f>
        <v/>
      </c>
      <c r="G107" s="36" t="str">
        <f>IFERROR(VLOOKUP(G178,DAY!$A$2:$E$3000,5,0),0)</f>
        <v/>
      </c>
      <c r="H107" s="36" t="str">
        <f>IFERROR(VLOOKUP(H178,DAY!$A$2:$E$3000,5,0),0)</f>
        <v>憲法記念日</v>
      </c>
      <c r="I107" s="36" t="str">
        <f>IFERROR(VLOOKUP(I178,DAY!$A$2:$E$3000,5,0),0)</f>
        <v>みどりの日</v>
      </c>
      <c r="J107" s="36" t="str">
        <f>IFERROR(VLOOKUP(J178,DAY!$A$2:$E$3000,5,0),0)</f>
        <v>こどもの日</v>
      </c>
      <c r="K107" s="36" t="str">
        <f>IFERROR(VLOOKUP(K178,DAY!$A$2:$E$3000,5,0),0)</f>
        <v>振替休日</v>
      </c>
      <c r="L107" s="36" t="str">
        <f>IFERROR(VLOOKUP(L178,DAY!$A$2:$E$3000,5,0),0)</f>
        <v/>
      </c>
      <c r="M107" s="36" t="str">
        <f>IFERROR(VLOOKUP(M178,DAY!$A$2:$E$3000,5,0),0)</f>
        <v/>
      </c>
      <c r="N107" s="36" t="str">
        <f>IFERROR(VLOOKUP(N178,DAY!$A$2:$E$3000,5,0),0)</f>
        <v/>
      </c>
      <c r="O107" s="36" t="str">
        <f>IFERROR(VLOOKUP(O178,DAY!$A$2:$E$3000,5,0),0)</f>
        <v/>
      </c>
      <c r="P107" s="36" t="str">
        <f>IFERROR(VLOOKUP(P178,DAY!$A$2:$E$3000,5,0),0)</f>
        <v/>
      </c>
      <c r="Q107" s="36" t="str">
        <f>IFERROR(VLOOKUP(Q178,DAY!$A$2:$E$3000,5,0),0)</f>
        <v/>
      </c>
      <c r="R107" s="36" t="str">
        <f>IFERROR(VLOOKUP(R178,DAY!$A$2:$E$3000,5,0),0)</f>
        <v/>
      </c>
      <c r="S107" s="36" t="str">
        <f>IFERROR(VLOOKUP(S178,DAY!$A$2:$E$3000,5,0),0)</f>
        <v/>
      </c>
      <c r="T107" s="36" t="str">
        <f>IFERROR(VLOOKUP(T178,DAY!$A$2:$E$3000,5,0),0)</f>
        <v/>
      </c>
      <c r="U107" s="36" t="str">
        <f>IFERROR(VLOOKUP(U178,DAY!$A$2:$E$3000,5,0),0)</f>
        <v/>
      </c>
      <c r="V107" s="36" t="str">
        <f>IFERROR(VLOOKUP(V178,DAY!$A$2:$E$3000,5,0),0)</f>
        <v/>
      </c>
      <c r="W107" s="36" t="str">
        <f>IFERROR(VLOOKUP(W178,DAY!$A$2:$E$3000,5,0),0)</f>
        <v/>
      </c>
      <c r="X107" s="36" t="str">
        <f>IFERROR(VLOOKUP(X178,DAY!$A$2:$E$3000,5,0),0)</f>
        <v/>
      </c>
      <c r="Y107" s="36" t="str">
        <f>IFERROR(VLOOKUP(Y178,DAY!$A$2:$E$3000,5,0),0)</f>
        <v/>
      </c>
      <c r="Z107" s="36" t="str">
        <f>IFERROR(VLOOKUP(Z178,DAY!$A$2:$E$3000,5,0),0)</f>
        <v/>
      </c>
      <c r="AA107" s="36" t="str">
        <f>IFERROR(VLOOKUP(AA178,DAY!$A$2:$E$3000,5,0),0)</f>
        <v/>
      </c>
      <c r="AB107" s="36" t="str">
        <f>IFERROR(VLOOKUP(AB178,DAY!$A$2:$E$3000,5,0),0)</f>
        <v/>
      </c>
      <c r="AC107" s="36" t="str">
        <f>IFERROR(VLOOKUP(AC178,DAY!$A$2:$E$3000,5,0),0)</f>
        <v/>
      </c>
      <c r="AD107" s="36" t="str">
        <f>IFERROR(VLOOKUP(AD178,DAY!$A$2:$E$3000,5,0),0)</f>
        <v/>
      </c>
      <c r="AE107" s="321"/>
      <c r="AF107" s="323"/>
      <c r="AG107" s="217"/>
      <c r="AH107" s="321"/>
      <c r="AI107" s="326"/>
      <c r="AJ107" s="217"/>
      <c r="AM107" s="137"/>
      <c r="AN107" s="137"/>
      <c r="AQ107" s="128">
        <f>IFERROR(VLOOKUP(AQ184,DAY!$A$2:$E$744,4,0),0)</f>
        <v>0</v>
      </c>
    </row>
    <row r="108" spans="1:43" ht="27.75" customHeight="1" x14ac:dyDescent="0.4">
      <c r="A108" s="318"/>
      <c r="B108" s="130" t="s">
        <v>4</v>
      </c>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172">
        <f>IF(COUNT(C108:AD108)=0,+(COUNTIF(C108:AD108,"作業"))+(COUNTIF(C108:AD108,"休日")),"")</f>
        <v>0</v>
      </c>
      <c r="AF108" s="174">
        <f>IF(+COUNT(C108:AD108)=0,(COUNTIF(C108:AD108,"休日")),"")</f>
        <v>0</v>
      </c>
      <c r="AG108" s="315"/>
      <c r="AH108" s="172">
        <f>IF(COUNT(C109:AD109)=0,+(COUNTIF(C109:AD109,"作業"))+(COUNTIF(C109:AD109,"休日")),"")</f>
        <v>0</v>
      </c>
      <c r="AI108" s="174">
        <f>IF(COUNT(C109:AD109)=0,(COUNTIF(C109:AD109,"休日")),"")</f>
        <v>0</v>
      </c>
      <c r="AJ108" s="311"/>
      <c r="AL108" s="131"/>
      <c r="AM108" s="124" t="str">
        <f>IF(ISTEXT(C108),"集計期間","集計期間外")</f>
        <v>集計期間外</v>
      </c>
      <c r="AN108" s="124"/>
      <c r="AQ108" s="129">
        <f>IFERROR(VLOOKUP(AQ184,DAY!$A$2:$E$744,5,0),0)</f>
        <v>0</v>
      </c>
    </row>
    <row r="109" spans="1:43" ht="27.75" customHeight="1" thickBot="1" x14ac:dyDescent="0.45">
      <c r="A109" s="319"/>
      <c r="B109" s="132" t="s">
        <v>5</v>
      </c>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313">
        <f>IFERROR(AM109,0)</f>
        <v>0</v>
      </c>
      <c r="AF109" s="314"/>
      <c r="AG109" s="316"/>
      <c r="AH109" s="313">
        <f>IFERROR(AN109,0)</f>
        <v>0</v>
      </c>
      <c r="AI109" s="314"/>
      <c r="AJ109" s="312"/>
      <c r="AM109" s="133" t="e">
        <f>ROUND(AF108/AE108,3)</f>
        <v>#DIV/0!</v>
      </c>
      <c r="AN109" s="134" t="e">
        <f>ROUND(AI108/AH108,3)</f>
        <v>#DIV/0!</v>
      </c>
      <c r="AQ109" s="135">
        <f>IFERROR(VLOOKUP(AQ184,DAY!$A$2:$E$744,6,0),0)</f>
        <v>0</v>
      </c>
    </row>
    <row r="110" spans="1:43" ht="27.75" customHeight="1" thickBot="1" x14ac:dyDescent="0.45">
      <c r="A110" s="317" t="s">
        <v>77</v>
      </c>
      <c r="B110" s="122" t="s">
        <v>0</v>
      </c>
      <c r="C110" s="29">
        <f>IFERROR(VLOOKUP(C179,DAY!$A$2:$E$3000,2,0),0)</f>
        <v>5</v>
      </c>
      <c r="D110" s="29">
        <f>IFERROR(VLOOKUP(D179,DAY!$A$2:$E$3000,2,0),0)</f>
        <v>5</v>
      </c>
      <c r="E110" s="29">
        <f>IFERROR(VLOOKUP(E179,DAY!$A$2:$E$3000,2,0),0)</f>
        <v>5</v>
      </c>
      <c r="F110" s="29">
        <f>IFERROR(VLOOKUP(F179,DAY!$A$2:$E$3000,2,0),0)</f>
        <v>5</v>
      </c>
      <c r="G110" s="29">
        <f>IFERROR(VLOOKUP(G179,DAY!$A$2:$E$3000,2,0),0)</f>
        <v>5</v>
      </c>
      <c r="H110" s="29">
        <f>IFERROR(VLOOKUP(H179,DAY!$A$2:$E$3000,2,0),0)</f>
        <v>5</v>
      </c>
      <c r="I110" s="29">
        <f>IFERROR(VLOOKUP(I179,DAY!$A$2:$E$3000,2,0),0)</f>
        <v>6</v>
      </c>
      <c r="J110" s="29">
        <f>IFERROR(VLOOKUP(J179,DAY!$A$2:$E$3000,2,0),0)</f>
        <v>6</v>
      </c>
      <c r="K110" s="29">
        <f>IFERROR(VLOOKUP(K179,DAY!$A$2:$E$3000,2,0),0)</f>
        <v>6</v>
      </c>
      <c r="L110" s="29">
        <f>IFERROR(VLOOKUP(L179,DAY!$A$2:$E$3000,2,0),0)</f>
        <v>6</v>
      </c>
      <c r="M110" s="29">
        <f>IFERROR(VLOOKUP(M179,DAY!$A$2:$E$3000,2,0),0)</f>
        <v>6</v>
      </c>
      <c r="N110" s="29">
        <f>IFERROR(VLOOKUP(N179,DAY!$A$2:$E$3000,2,0),0)</f>
        <v>6</v>
      </c>
      <c r="O110" s="29">
        <f>IFERROR(VLOOKUP(O179,DAY!$A$2:$E$3000,2,0),0)</f>
        <v>6</v>
      </c>
      <c r="P110" s="29">
        <f>IFERROR(VLOOKUP(P179,DAY!$A$2:$E$3000,2,0),0)</f>
        <v>6</v>
      </c>
      <c r="Q110" s="29">
        <f>IFERROR(VLOOKUP(Q179,DAY!$A$2:$E$3000,2,0),0)</f>
        <v>6</v>
      </c>
      <c r="R110" s="29">
        <f>IFERROR(VLOOKUP(R179,DAY!$A$2:$E$3000,2,0),0)</f>
        <v>6</v>
      </c>
      <c r="S110" s="29">
        <f>IFERROR(VLOOKUP(S179,DAY!$A$2:$E$3000,2,0),0)</f>
        <v>6</v>
      </c>
      <c r="T110" s="29">
        <f>IFERROR(VLOOKUP(T179,DAY!$A$2:$E$3000,2,0),0)</f>
        <v>6</v>
      </c>
      <c r="U110" s="29">
        <f>IFERROR(VLOOKUP(U179,DAY!$A$2:$E$3000,2,0),0)</f>
        <v>6</v>
      </c>
      <c r="V110" s="29">
        <f>IFERROR(VLOOKUP(V179,DAY!$A$2:$E$3000,2,0),0)</f>
        <v>6</v>
      </c>
      <c r="W110" s="29">
        <f>IFERROR(VLOOKUP(W179,DAY!$A$2:$E$3000,2,0),0)</f>
        <v>6</v>
      </c>
      <c r="X110" s="29">
        <f>IFERROR(VLOOKUP(X179,DAY!$A$2:$E$3000,2,0),0)</f>
        <v>6</v>
      </c>
      <c r="Y110" s="29">
        <f>IFERROR(VLOOKUP(Y179,DAY!$A$2:$E$3000,2,0),0)</f>
        <v>6</v>
      </c>
      <c r="Z110" s="29">
        <f>IFERROR(VLOOKUP(Z179,DAY!$A$2:$E$3000,2,0),0)</f>
        <v>6</v>
      </c>
      <c r="AA110" s="29">
        <f>IFERROR(VLOOKUP(AA179,DAY!$A$2:$E$3000,2,0),0)</f>
        <v>6</v>
      </c>
      <c r="AB110" s="29">
        <f>IFERROR(VLOOKUP(AB179,DAY!$A$2:$E$3000,2,0),0)</f>
        <v>6</v>
      </c>
      <c r="AC110" s="29">
        <f>IFERROR(VLOOKUP(AC179,DAY!$A$2:$E$3000,2,0),0)</f>
        <v>6</v>
      </c>
      <c r="AD110" s="29">
        <f>IFERROR(VLOOKUP(AD179,DAY!$A$2:$E$3000,2,0),0)</f>
        <v>6</v>
      </c>
      <c r="AE110" s="320" t="s">
        <v>11</v>
      </c>
      <c r="AF110" s="322" t="s">
        <v>12</v>
      </c>
      <c r="AG110" s="175" t="str">
        <f>IF($AE$6="",$AM$4,$AM$7)</f>
        <v/>
      </c>
      <c r="AH110" s="324" t="s">
        <v>11</v>
      </c>
      <c r="AI110" s="325" t="s">
        <v>13</v>
      </c>
      <c r="AJ110" s="175" t="str">
        <f>IF($AE$6="",$AM$4,$AM$7)</f>
        <v/>
      </c>
      <c r="AK110" s="131"/>
      <c r="AM110" s="124"/>
      <c r="AN110" s="124"/>
      <c r="AQ110" s="136">
        <f>IFERROR(VLOOKUP(AQ184,DAY!$A$2:$E$744,7,0),0)</f>
        <v>0</v>
      </c>
    </row>
    <row r="111" spans="1:43" ht="27.75" customHeight="1" x14ac:dyDescent="0.4">
      <c r="A111" s="318"/>
      <c r="B111" s="123" t="s">
        <v>1</v>
      </c>
      <c r="C111" s="32">
        <f>IFERROR(VLOOKUP(C179,DAY!$A$2:$E$3000,3,0),0)</f>
        <v>26</v>
      </c>
      <c r="D111" s="32">
        <f>IFERROR(VLOOKUP(D179,DAY!$A$2:$E$3000,3,0),0)</f>
        <v>27</v>
      </c>
      <c r="E111" s="32">
        <f>IFERROR(VLOOKUP(E179,DAY!$A$2:$E$3000,3,0),0)</f>
        <v>28</v>
      </c>
      <c r="F111" s="32">
        <f>IFERROR(VLOOKUP(F179,DAY!$A$2:$E$3000,3,0),0)</f>
        <v>29</v>
      </c>
      <c r="G111" s="32">
        <f>IFERROR(VLOOKUP(G179,DAY!$A$2:$E$3000,3,0),0)</f>
        <v>30</v>
      </c>
      <c r="H111" s="32">
        <f>IFERROR(VLOOKUP(H179,DAY!$A$2:$E$3000,3,0),0)</f>
        <v>31</v>
      </c>
      <c r="I111" s="32">
        <f>IFERROR(VLOOKUP(I179,DAY!$A$2:$E$3000,3,0),0)</f>
        <v>1</v>
      </c>
      <c r="J111" s="32">
        <f>IFERROR(VLOOKUP(J179,DAY!$A$2:$E$3000,3,0),0)</f>
        <v>2</v>
      </c>
      <c r="K111" s="32">
        <f>IFERROR(VLOOKUP(K179,DAY!$A$2:$E$3000,3,0),0)</f>
        <v>3</v>
      </c>
      <c r="L111" s="32">
        <f>IFERROR(VLOOKUP(L179,DAY!$A$2:$E$3000,3,0),0)</f>
        <v>4</v>
      </c>
      <c r="M111" s="32">
        <f>IFERROR(VLOOKUP(M179,DAY!$A$2:$E$3000,3,0),0)</f>
        <v>5</v>
      </c>
      <c r="N111" s="32">
        <f>IFERROR(VLOOKUP(N179,DAY!$A$2:$E$3000,3,0),0)</f>
        <v>6</v>
      </c>
      <c r="O111" s="32">
        <f>IFERROR(VLOOKUP(O179,DAY!$A$2:$E$3000,3,0),0)</f>
        <v>7</v>
      </c>
      <c r="P111" s="32">
        <f>IFERROR(VLOOKUP(P179,DAY!$A$2:$E$3000,3,0),0)</f>
        <v>8</v>
      </c>
      <c r="Q111" s="32">
        <f>IFERROR(VLOOKUP(Q179,DAY!$A$2:$E$3000,3,0),0)</f>
        <v>9</v>
      </c>
      <c r="R111" s="32">
        <f>IFERROR(VLOOKUP(R179,DAY!$A$2:$E$3000,3,0),0)</f>
        <v>10</v>
      </c>
      <c r="S111" s="32">
        <f>IFERROR(VLOOKUP(S179,DAY!$A$2:$E$3000,3,0),0)</f>
        <v>11</v>
      </c>
      <c r="T111" s="32">
        <f>IFERROR(VLOOKUP(T179,DAY!$A$2:$E$3000,3,0),0)</f>
        <v>12</v>
      </c>
      <c r="U111" s="32">
        <f>IFERROR(VLOOKUP(U179,DAY!$A$2:$E$3000,3,0),0)</f>
        <v>13</v>
      </c>
      <c r="V111" s="32">
        <f>IFERROR(VLOOKUP(V179,DAY!$A$2:$E$3000,3,0),0)</f>
        <v>14</v>
      </c>
      <c r="W111" s="32">
        <f>IFERROR(VLOOKUP(W179,DAY!$A$2:$E$3000,3,0),0)</f>
        <v>15</v>
      </c>
      <c r="X111" s="32">
        <f>IFERROR(VLOOKUP(X179,DAY!$A$2:$E$3000,3,0),0)</f>
        <v>16</v>
      </c>
      <c r="Y111" s="32">
        <f>IFERROR(VLOOKUP(Y179,DAY!$A$2:$E$3000,3,0),0)</f>
        <v>17</v>
      </c>
      <c r="Z111" s="32">
        <f>IFERROR(VLOOKUP(Z179,DAY!$A$2:$E$3000,3,0),0)</f>
        <v>18</v>
      </c>
      <c r="AA111" s="32">
        <f>IFERROR(VLOOKUP(AA179,DAY!$A$2:$E$3000,3,0),0)</f>
        <v>19</v>
      </c>
      <c r="AB111" s="32">
        <f>IFERROR(VLOOKUP(AB179,DAY!$A$2:$E$3000,3,0),0)</f>
        <v>20</v>
      </c>
      <c r="AC111" s="32">
        <f>IFERROR(VLOOKUP(AC179,DAY!$A$2:$E$3000,3,0),0)</f>
        <v>21</v>
      </c>
      <c r="AD111" s="33">
        <f>IFERROR(VLOOKUP(AD179,DAY!$A$2:$E$3000,3,0),0)</f>
        <v>22</v>
      </c>
      <c r="AE111" s="321"/>
      <c r="AF111" s="323"/>
      <c r="AG111" s="216" t="s">
        <v>122</v>
      </c>
      <c r="AH111" s="321"/>
      <c r="AI111" s="326"/>
      <c r="AJ111" s="216" t="s">
        <v>122</v>
      </c>
      <c r="AM111" s="124"/>
      <c r="AN111" s="124"/>
      <c r="AQ111" s="125">
        <f>IFERROR(VLOOKUP(AQ190,DAY!$A$2:$E$744,2,0),0)</f>
        <v>0</v>
      </c>
    </row>
    <row r="112" spans="1:43" ht="27.75" customHeight="1" x14ac:dyDescent="0.4">
      <c r="A112" s="318"/>
      <c r="B112" s="126" t="s">
        <v>2</v>
      </c>
      <c r="C112" s="35" t="str">
        <f>IFERROR(VLOOKUP(C179,DAY!$A$2:$E$3000,4,0),0)</f>
        <v>火</v>
      </c>
      <c r="D112" s="35" t="str">
        <f>IFERROR(VLOOKUP(D179,DAY!$A$2:$E$3000,4,0),0)</f>
        <v>水</v>
      </c>
      <c r="E112" s="35" t="str">
        <f>IFERROR(VLOOKUP(E179,DAY!$A$2:$E$3000,4,0),0)</f>
        <v>木</v>
      </c>
      <c r="F112" s="35" t="str">
        <f>IFERROR(VLOOKUP(F179,DAY!$A$2:$E$3000,4,0),0)</f>
        <v>金</v>
      </c>
      <c r="G112" s="35" t="str">
        <f>IFERROR(VLOOKUP(G179,DAY!$A$2:$E$3000,4,0),0)</f>
        <v>土</v>
      </c>
      <c r="H112" s="35" t="str">
        <f>IFERROR(VLOOKUP(H179,DAY!$A$2:$E$3000,4,0),0)</f>
        <v>日</v>
      </c>
      <c r="I112" s="35" t="str">
        <f>IFERROR(VLOOKUP(I179,DAY!$A$2:$E$3000,4,0),0)</f>
        <v>月</v>
      </c>
      <c r="J112" s="35" t="str">
        <f>IFERROR(VLOOKUP(J179,DAY!$A$2:$E$3000,4,0),0)</f>
        <v>火</v>
      </c>
      <c r="K112" s="35" t="str">
        <f>IFERROR(VLOOKUP(K179,DAY!$A$2:$E$3000,4,0),0)</f>
        <v>水</v>
      </c>
      <c r="L112" s="35" t="str">
        <f>IFERROR(VLOOKUP(L179,DAY!$A$2:$E$3000,4,0),0)</f>
        <v>木</v>
      </c>
      <c r="M112" s="35" t="str">
        <f>IFERROR(VLOOKUP(M179,DAY!$A$2:$E$3000,4,0),0)</f>
        <v>金</v>
      </c>
      <c r="N112" s="35" t="str">
        <f>IFERROR(VLOOKUP(N179,DAY!$A$2:$E$3000,4,0),0)</f>
        <v>土</v>
      </c>
      <c r="O112" s="35" t="str">
        <f>IFERROR(VLOOKUP(O179,DAY!$A$2:$E$3000,4,0),0)</f>
        <v>日</v>
      </c>
      <c r="P112" s="35" t="str">
        <f>IFERROR(VLOOKUP(P179,DAY!$A$2:$E$3000,4,0),0)</f>
        <v>月</v>
      </c>
      <c r="Q112" s="35" t="str">
        <f>IFERROR(VLOOKUP(Q179,DAY!$A$2:$E$3000,4,0),0)</f>
        <v>火</v>
      </c>
      <c r="R112" s="35" t="str">
        <f>IFERROR(VLOOKUP(R179,DAY!$A$2:$E$3000,4,0),0)</f>
        <v>水</v>
      </c>
      <c r="S112" s="35" t="str">
        <f>IFERROR(VLOOKUP(S179,DAY!$A$2:$E$3000,4,0),0)</f>
        <v>木</v>
      </c>
      <c r="T112" s="35" t="str">
        <f>IFERROR(VLOOKUP(T179,DAY!$A$2:$E$3000,4,0),0)</f>
        <v>金</v>
      </c>
      <c r="U112" s="35" t="str">
        <f>IFERROR(VLOOKUP(U179,DAY!$A$2:$E$3000,4,0),0)</f>
        <v>土</v>
      </c>
      <c r="V112" s="35" t="str">
        <f>IFERROR(VLOOKUP(V179,DAY!$A$2:$E$3000,4,0),0)</f>
        <v>日</v>
      </c>
      <c r="W112" s="35" t="str">
        <f>IFERROR(VLOOKUP(W179,DAY!$A$2:$E$3000,4,0),0)</f>
        <v>月</v>
      </c>
      <c r="X112" s="35" t="str">
        <f>IFERROR(VLOOKUP(X179,DAY!$A$2:$E$3000,4,0),0)</f>
        <v>火</v>
      </c>
      <c r="Y112" s="35" t="str">
        <f>IFERROR(VLOOKUP(Y179,DAY!$A$2:$E$3000,4,0),0)</f>
        <v>水</v>
      </c>
      <c r="Z112" s="35" t="str">
        <f>IFERROR(VLOOKUP(Z179,DAY!$A$2:$E$3000,4,0),0)</f>
        <v>木</v>
      </c>
      <c r="AA112" s="35" t="str">
        <f>IFERROR(VLOOKUP(AA179,DAY!$A$2:$E$3000,4,0),0)</f>
        <v>金</v>
      </c>
      <c r="AB112" s="35" t="str">
        <f>IFERROR(VLOOKUP(AB179,DAY!$A$2:$E$3000,4,0),0)</f>
        <v>土</v>
      </c>
      <c r="AC112" s="35" t="str">
        <f>IFERROR(VLOOKUP(AC179,DAY!$A$2:$E$3000,4,0),0)</f>
        <v>日</v>
      </c>
      <c r="AD112" s="35" t="str">
        <f>IFERROR(VLOOKUP(AD179,DAY!$A$2:$E$3000,4,0),0)</f>
        <v>月</v>
      </c>
      <c r="AE112" s="321"/>
      <c r="AF112" s="323"/>
      <c r="AG112" s="216"/>
      <c r="AH112" s="321"/>
      <c r="AI112" s="326"/>
      <c r="AJ112" s="216"/>
      <c r="AM112" s="124"/>
      <c r="AN112" s="124"/>
      <c r="AQ112" s="128">
        <f>IFERROR(VLOOKUP(AQ190,DAY!$A$2:$E$744,3,0),0)</f>
        <v>0</v>
      </c>
    </row>
    <row r="113" spans="1:43" ht="89.25" customHeight="1" x14ac:dyDescent="0.4">
      <c r="A113" s="318"/>
      <c r="B113" s="129" t="s">
        <v>3</v>
      </c>
      <c r="C113" s="36" t="str">
        <f>IFERROR(VLOOKUP(C179,DAY!$A$2:$E$3000,5,0),0)</f>
        <v/>
      </c>
      <c r="D113" s="36" t="str">
        <f>IFERROR(VLOOKUP(D179,DAY!$A$2:$E$3000,5,0),0)</f>
        <v/>
      </c>
      <c r="E113" s="36" t="str">
        <f>IFERROR(VLOOKUP(E179,DAY!$A$2:$E$3000,5,0),0)</f>
        <v/>
      </c>
      <c r="F113" s="36" t="str">
        <f>IFERROR(VLOOKUP(F179,DAY!$A$2:$E$3000,5,0),0)</f>
        <v/>
      </c>
      <c r="G113" s="36" t="str">
        <f>IFERROR(VLOOKUP(G179,DAY!$A$2:$E$3000,5,0),0)</f>
        <v/>
      </c>
      <c r="H113" s="36" t="str">
        <f>IFERROR(VLOOKUP(H179,DAY!$A$2:$E$3000,5,0),0)</f>
        <v/>
      </c>
      <c r="I113" s="36" t="str">
        <f>IFERROR(VLOOKUP(I179,DAY!$A$2:$E$3000,5,0),0)</f>
        <v/>
      </c>
      <c r="J113" s="36" t="str">
        <f>IFERROR(VLOOKUP(J179,DAY!$A$2:$E$3000,5,0),0)</f>
        <v/>
      </c>
      <c r="K113" s="36" t="str">
        <f>IFERROR(VLOOKUP(K179,DAY!$A$2:$E$3000,5,0),0)</f>
        <v/>
      </c>
      <c r="L113" s="36" t="str">
        <f>IFERROR(VLOOKUP(L179,DAY!$A$2:$E$3000,5,0),0)</f>
        <v/>
      </c>
      <c r="M113" s="36" t="str">
        <f>IFERROR(VLOOKUP(M179,DAY!$A$2:$E$3000,5,0),0)</f>
        <v/>
      </c>
      <c r="N113" s="36" t="str">
        <f>IFERROR(VLOOKUP(N179,DAY!$A$2:$E$3000,5,0),0)</f>
        <v/>
      </c>
      <c r="O113" s="36" t="str">
        <f>IFERROR(VLOOKUP(O179,DAY!$A$2:$E$3000,5,0),0)</f>
        <v/>
      </c>
      <c r="P113" s="36" t="str">
        <f>IFERROR(VLOOKUP(P179,DAY!$A$2:$E$3000,5,0),0)</f>
        <v/>
      </c>
      <c r="Q113" s="36" t="str">
        <f>IFERROR(VLOOKUP(Q179,DAY!$A$2:$E$3000,5,0),0)</f>
        <v/>
      </c>
      <c r="R113" s="36" t="str">
        <f>IFERROR(VLOOKUP(R179,DAY!$A$2:$E$3000,5,0),0)</f>
        <v/>
      </c>
      <c r="S113" s="36" t="str">
        <f>IFERROR(VLOOKUP(S179,DAY!$A$2:$E$3000,5,0),0)</f>
        <v/>
      </c>
      <c r="T113" s="36" t="str">
        <f>IFERROR(VLOOKUP(T179,DAY!$A$2:$E$3000,5,0),0)</f>
        <v/>
      </c>
      <c r="U113" s="36" t="str">
        <f>IFERROR(VLOOKUP(U179,DAY!$A$2:$E$3000,5,0),0)</f>
        <v/>
      </c>
      <c r="V113" s="36" t="str">
        <f>IFERROR(VLOOKUP(V179,DAY!$A$2:$E$3000,5,0),0)</f>
        <v/>
      </c>
      <c r="W113" s="36" t="str">
        <f>IFERROR(VLOOKUP(W179,DAY!$A$2:$E$3000,5,0),0)</f>
        <v/>
      </c>
      <c r="X113" s="36" t="str">
        <f>IFERROR(VLOOKUP(X179,DAY!$A$2:$E$3000,5,0),0)</f>
        <v/>
      </c>
      <c r="Y113" s="36" t="str">
        <f>IFERROR(VLOOKUP(Y179,DAY!$A$2:$E$3000,5,0),0)</f>
        <v/>
      </c>
      <c r="Z113" s="36" t="str">
        <f>IFERROR(VLOOKUP(Z179,DAY!$A$2:$E$3000,5,0),0)</f>
        <v/>
      </c>
      <c r="AA113" s="36" t="str">
        <f>IFERROR(VLOOKUP(AA179,DAY!$A$2:$E$3000,5,0),0)</f>
        <v/>
      </c>
      <c r="AB113" s="36" t="str">
        <f>IFERROR(VLOOKUP(AB179,DAY!$A$2:$E$3000,5,0),0)</f>
        <v/>
      </c>
      <c r="AC113" s="36" t="str">
        <f>IFERROR(VLOOKUP(AC179,DAY!$A$2:$E$3000,5,0),0)</f>
        <v/>
      </c>
      <c r="AD113" s="36" t="str">
        <f>IFERROR(VLOOKUP(AD179,DAY!$A$2:$E$3000,5,0),0)</f>
        <v/>
      </c>
      <c r="AE113" s="321"/>
      <c r="AF113" s="323"/>
      <c r="AG113" s="217"/>
      <c r="AH113" s="321"/>
      <c r="AI113" s="326"/>
      <c r="AJ113" s="217"/>
      <c r="AM113" s="137"/>
      <c r="AN113" s="137"/>
      <c r="AQ113" s="128">
        <f>IFERROR(VLOOKUP(AQ190,DAY!$A$2:$E$744,4,0),0)</f>
        <v>0</v>
      </c>
    </row>
    <row r="114" spans="1:43" ht="27.75" customHeight="1" x14ac:dyDescent="0.4">
      <c r="A114" s="318"/>
      <c r="B114" s="130" t="s">
        <v>4</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172">
        <f>IF(COUNT(C114:AD114)=0,+(COUNTIF(C114:AD114,"作業"))+(COUNTIF(C114:AD114,"休日")),"")</f>
        <v>0</v>
      </c>
      <c r="AF114" s="174">
        <f>IF(+COUNT(C114:AD114)=0,(COUNTIF(C114:AD114,"休日")),"")</f>
        <v>0</v>
      </c>
      <c r="AG114" s="315"/>
      <c r="AH114" s="172">
        <f>IF(COUNT(C115:AD115)=0,+(COUNTIF(C115:AD115,"作業"))+(COUNTIF(C115:AD115,"休日")),"")</f>
        <v>0</v>
      </c>
      <c r="AI114" s="174">
        <f>IF(COUNT(C115:AD115)=0,(COUNTIF(C115:AD115,"休日")),"")</f>
        <v>0</v>
      </c>
      <c r="AJ114" s="311"/>
      <c r="AL114" s="131"/>
      <c r="AM114" s="124" t="str">
        <f>IF(ISTEXT(C114),"集計期間","集計期間外")</f>
        <v>集計期間外</v>
      </c>
      <c r="AN114" s="124"/>
      <c r="AQ114" s="129">
        <f>IFERROR(VLOOKUP(AQ190,DAY!$A$2:$E$744,5,0),0)</f>
        <v>0</v>
      </c>
    </row>
    <row r="115" spans="1:43" ht="27.75" customHeight="1" thickBot="1" x14ac:dyDescent="0.45">
      <c r="A115" s="319"/>
      <c r="B115" s="132" t="s">
        <v>5</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313">
        <f>IFERROR(AM115,0)</f>
        <v>0</v>
      </c>
      <c r="AF115" s="314"/>
      <c r="AG115" s="316"/>
      <c r="AH115" s="313">
        <f>IFERROR(AN115,0)</f>
        <v>0</v>
      </c>
      <c r="AI115" s="314"/>
      <c r="AJ115" s="312"/>
      <c r="AM115" s="133" t="e">
        <f>ROUND(AF114/AE114,3)</f>
        <v>#DIV/0!</v>
      </c>
      <c r="AN115" s="134" t="e">
        <f>ROUND(AI114/AH114,3)</f>
        <v>#DIV/0!</v>
      </c>
      <c r="AQ115" s="135">
        <f>IFERROR(VLOOKUP(AQ190,DAY!$A$2:$E$744,6,0),0)</f>
        <v>0</v>
      </c>
    </row>
    <row r="116" spans="1:43" ht="27.75" customHeight="1" thickBot="1" x14ac:dyDescent="0.45">
      <c r="A116" s="317" t="s">
        <v>78</v>
      </c>
      <c r="B116" s="122" t="s">
        <v>0</v>
      </c>
      <c r="C116" s="29">
        <f>IFERROR(VLOOKUP(C180,DAY!$A$2:$E$3000,2,0),0)</f>
        <v>6</v>
      </c>
      <c r="D116" s="29">
        <f>IFERROR(VLOOKUP(D180,DAY!$A$2:$E$3000,2,0),0)</f>
        <v>6</v>
      </c>
      <c r="E116" s="29">
        <f>IFERROR(VLOOKUP(E180,DAY!$A$2:$E$3000,2,0),0)</f>
        <v>6</v>
      </c>
      <c r="F116" s="29">
        <f>IFERROR(VLOOKUP(F180,DAY!$A$2:$E$3000,2,0),0)</f>
        <v>6</v>
      </c>
      <c r="G116" s="29">
        <f>IFERROR(VLOOKUP(G180,DAY!$A$2:$E$3000,2,0),0)</f>
        <v>6</v>
      </c>
      <c r="H116" s="29">
        <f>IFERROR(VLOOKUP(H180,DAY!$A$2:$E$3000,2,0),0)</f>
        <v>6</v>
      </c>
      <c r="I116" s="29">
        <f>IFERROR(VLOOKUP(I180,DAY!$A$2:$E$3000,2,0),0)</f>
        <v>6</v>
      </c>
      <c r="J116" s="29">
        <f>IFERROR(VLOOKUP(J180,DAY!$A$2:$E$3000,2,0),0)</f>
        <v>6</v>
      </c>
      <c r="K116" s="29">
        <f>IFERROR(VLOOKUP(K180,DAY!$A$2:$E$3000,2,0),0)</f>
        <v>7</v>
      </c>
      <c r="L116" s="29">
        <f>IFERROR(VLOOKUP(L180,DAY!$A$2:$E$3000,2,0),0)</f>
        <v>7</v>
      </c>
      <c r="M116" s="29">
        <f>IFERROR(VLOOKUP(M180,DAY!$A$2:$E$3000,2,0),0)</f>
        <v>7</v>
      </c>
      <c r="N116" s="29">
        <f>IFERROR(VLOOKUP(N180,DAY!$A$2:$E$3000,2,0),0)</f>
        <v>7</v>
      </c>
      <c r="O116" s="29">
        <f>IFERROR(VLOOKUP(O180,DAY!$A$2:$E$3000,2,0),0)</f>
        <v>7</v>
      </c>
      <c r="P116" s="29">
        <f>IFERROR(VLOOKUP(P180,DAY!$A$2:$E$3000,2,0),0)</f>
        <v>7</v>
      </c>
      <c r="Q116" s="29">
        <f>IFERROR(VLOOKUP(Q180,DAY!$A$2:$E$3000,2,0),0)</f>
        <v>7</v>
      </c>
      <c r="R116" s="29">
        <f>IFERROR(VLOOKUP(R180,DAY!$A$2:$E$3000,2,0),0)</f>
        <v>7</v>
      </c>
      <c r="S116" s="29">
        <f>IFERROR(VLOOKUP(S180,DAY!$A$2:$E$3000,2,0),0)</f>
        <v>7</v>
      </c>
      <c r="T116" s="29">
        <f>IFERROR(VLOOKUP(T180,DAY!$A$2:$E$3000,2,0),0)</f>
        <v>7</v>
      </c>
      <c r="U116" s="29">
        <f>IFERROR(VLOOKUP(U180,DAY!$A$2:$E$3000,2,0),0)</f>
        <v>7</v>
      </c>
      <c r="V116" s="29">
        <f>IFERROR(VLOOKUP(V180,DAY!$A$2:$E$3000,2,0),0)</f>
        <v>7</v>
      </c>
      <c r="W116" s="29">
        <f>IFERROR(VLOOKUP(W180,DAY!$A$2:$E$3000,2,0),0)</f>
        <v>7</v>
      </c>
      <c r="X116" s="29">
        <f>IFERROR(VLOOKUP(X180,DAY!$A$2:$E$3000,2,0),0)</f>
        <v>7</v>
      </c>
      <c r="Y116" s="29">
        <f>IFERROR(VLOOKUP(Y180,DAY!$A$2:$E$3000,2,0),0)</f>
        <v>7</v>
      </c>
      <c r="Z116" s="29">
        <f>IFERROR(VLOOKUP(Z180,DAY!$A$2:$E$3000,2,0),0)</f>
        <v>7</v>
      </c>
      <c r="AA116" s="29">
        <f>IFERROR(VLOOKUP(AA180,DAY!$A$2:$E$3000,2,0),0)</f>
        <v>7</v>
      </c>
      <c r="AB116" s="29">
        <f>IFERROR(VLOOKUP(AB180,DAY!$A$2:$E$3000,2,0),0)</f>
        <v>7</v>
      </c>
      <c r="AC116" s="29">
        <f>IFERROR(VLOOKUP(AC180,DAY!$A$2:$E$3000,2,0),0)</f>
        <v>7</v>
      </c>
      <c r="AD116" s="29">
        <f>IFERROR(VLOOKUP(AD180,DAY!$A$2:$E$3000,2,0),0)</f>
        <v>7</v>
      </c>
      <c r="AE116" s="320" t="s">
        <v>11</v>
      </c>
      <c r="AF116" s="322" t="s">
        <v>12</v>
      </c>
      <c r="AG116" s="175" t="str">
        <f>IF($AE$6="",$AM$4,$AM$7)</f>
        <v/>
      </c>
      <c r="AH116" s="324" t="s">
        <v>11</v>
      </c>
      <c r="AI116" s="325" t="s">
        <v>13</v>
      </c>
      <c r="AJ116" s="175" t="str">
        <f>IF($AE$6="",$AM$4,$AM$7)</f>
        <v/>
      </c>
      <c r="AK116" s="131"/>
      <c r="AM116" s="124"/>
      <c r="AN116" s="124"/>
      <c r="AQ116" s="136">
        <f>IFERROR(VLOOKUP(AQ190,DAY!$A$2:$E$744,7,0),0)</f>
        <v>0</v>
      </c>
    </row>
    <row r="117" spans="1:43" ht="27.75" customHeight="1" x14ac:dyDescent="0.4">
      <c r="A117" s="318"/>
      <c r="B117" s="123" t="s">
        <v>1</v>
      </c>
      <c r="C117" s="32">
        <f>IFERROR(VLOOKUP(C180,DAY!$A$2:$E$3000,3,0),0)</f>
        <v>23</v>
      </c>
      <c r="D117" s="32">
        <f>IFERROR(VLOOKUP(D180,DAY!$A$2:$E$3000,3,0),0)</f>
        <v>24</v>
      </c>
      <c r="E117" s="32">
        <f>IFERROR(VLOOKUP(E180,DAY!$A$2:$E$3000,3,0),0)</f>
        <v>25</v>
      </c>
      <c r="F117" s="32">
        <f>IFERROR(VLOOKUP(F180,DAY!$A$2:$E$3000,3,0),0)</f>
        <v>26</v>
      </c>
      <c r="G117" s="32">
        <f>IFERROR(VLOOKUP(G180,DAY!$A$2:$E$3000,3,0),0)</f>
        <v>27</v>
      </c>
      <c r="H117" s="32">
        <f>IFERROR(VLOOKUP(H180,DAY!$A$2:$E$3000,3,0),0)</f>
        <v>28</v>
      </c>
      <c r="I117" s="32">
        <f>IFERROR(VLOOKUP(I180,DAY!$A$2:$E$3000,3,0),0)</f>
        <v>29</v>
      </c>
      <c r="J117" s="32">
        <f>IFERROR(VLOOKUP(J180,DAY!$A$2:$E$3000,3,0),0)</f>
        <v>30</v>
      </c>
      <c r="K117" s="32">
        <f>IFERROR(VLOOKUP(K180,DAY!$A$2:$E$3000,3,0),0)</f>
        <v>1</v>
      </c>
      <c r="L117" s="32">
        <f>IFERROR(VLOOKUP(L180,DAY!$A$2:$E$3000,3,0),0)</f>
        <v>2</v>
      </c>
      <c r="M117" s="32">
        <f>IFERROR(VLOOKUP(M180,DAY!$A$2:$E$3000,3,0),0)</f>
        <v>3</v>
      </c>
      <c r="N117" s="32">
        <f>IFERROR(VLOOKUP(N180,DAY!$A$2:$E$3000,3,0),0)</f>
        <v>4</v>
      </c>
      <c r="O117" s="32">
        <f>IFERROR(VLOOKUP(O180,DAY!$A$2:$E$3000,3,0),0)</f>
        <v>5</v>
      </c>
      <c r="P117" s="32">
        <f>IFERROR(VLOOKUP(P180,DAY!$A$2:$E$3000,3,0),0)</f>
        <v>6</v>
      </c>
      <c r="Q117" s="32">
        <f>IFERROR(VLOOKUP(Q180,DAY!$A$2:$E$3000,3,0),0)</f>
        <v>7</v>
      </c>
      <c r="R117" s="32">
        <f>IFERROR(VLOOKUP(R180,DAY!$A$2:$E$3000,3,0),0)</f>
        <v>8</v>
      </c>
      <c r="S117" s="32">
        <f>IFERROR(VLOOKUP(S180,DAY!$A$2:$E$3000,3,0),0)</f>
        <v>9</v>
      </c>
      <c r="T117" s="32">
        <f>IFERROR(VLOOKUP(T180,DAY!$A$2:$E$3000,3,0),0)</f>
        <v>10</v>
      </c>
      <c r="U117" s="32">
        <f>IFERROR(VLOOKUP(U180,DAY!$A$2:$E$3000,3,0),0)</f>
        <v>11</v>
      </c>
      <c r="V117" s="32">
        <f>IFERROR(VLOOKUP(V180,DAY!$A$2:$E$3000,3,0),0)</f>
        <v>12</v>
      </c>
      <c r="W117" s="32">
        <f>IFERROR(VLOOKUP(W180,DAY!$A$2:$E$3000,3,0),0)</f>
        <v>13</v>
      </c>
      <c r="X117" s="32">
        <f>IFERROR(VLOOKUP(X180,DAY!$A$2:$E$3000,3,0),0)</f>
        <v>14</v>
      </c>
      <c r="Y117" s="32">
        <f>IFERROR(VLOOKUP(Y180,DAY!$A$2:$E$3000,3,0),0)</f>
        <v>15</v>
      </c>
      <c r="Z117" s="32">
        <f>IFERROR(VLOOKUP(Z180,DAY!$A$2:$E$3000,3,0),0)</f>
        <v>16</v>
      </c>
      <c r="AA117" s="32">
        <f>IFERROR(VLOOKUP(AA180,DAY!$A$2:$E$3000,3,0),0)</f>
        <v>17</v>
      </c>
      <c r="AB117" s="32">
        <f>IFERROR(VLOOKUP(AB180,DAY!$A$2:$E$3000,3,0),0)</f>
        <v>18</v>
      </c>
      <c r="AC117" s="32">
        <f>IFERROR(VLOOKUP(AC180,DAY!$A$2:$E$3000,3,0),0)</f>
        <v>19</v>
      </c>
      <c r="AD117" s="33">
        <f>IFERROR(VLOOKUP(AD180,DAY!$A$2:$E$3000,3,0),0)</f>
        <v>20</v>
      </c>
      <c r="AE117" s="321"/>
      <c r="AF117" s="323"/>
      <c r="AG117" s="216" t="s">
        <v>122</v>
      </c>
      <c r="AH117" s="321"/>
      <c r="AI117" s="326"/>
      <c r="AJ117" s="216" t="s">
        <v>122</v>
      </c>
      <c r="AM117" s="124"/>
      <c r="AN117" s="124"/>
      <c r="AQ117" s="125">
        <f>IFERROR(VLOOKUP(AQ196,DAY!$A$2:$E$744,2,0),0)</f>
        <v>0</v>
      </c>
    </row>
    <row r="118" spans="1:43" ht="27.75" customHeight="1" x14ac:dyDescent="0.4">
      <c r="A118" s="318"/>
      <c r="B118" s="126" t="s">
        <v>2</v>
      </c>
      <c r="C118" s="35" t="str">
        <f>IFERROR(VLOOKUP(C180,DAY!$A$2:$E$3000,4,0),0)</f>
        <v>火</v>
      </c>
      <c r="D118" s="35" t="str">
        <f>IFERROR(VLOOKUP(D180,DAY!$A$2:$E$3000,4,0),0)</f>
        <v>水</v>
      </c>
      <c r="E118" s="35" t="str">
        <f>IFERROR(VLOOKUP(E180,DAY!$A$2:$E$3000,4,0),0)</f>
        <v>木</v>
      </c>
      <c r="F118" s="35" t="str">
        <f>IFERROR(VLOOKUP(F180,DAY!$A$2:$E$3000,4,0),0)</f>
        <v>金</v>
      </c>
      <c r="G118" s="35" t="str">
        <f>IFERROR(VLOOKUP(G180,DAY!$A$2:$E$3000,4,0),0)</f>
        <v>土</v>
      </c>
      <c r="H118" s="35" t="str">
        <f>IFERROR(VLOOKUP(H180,DAY!$A$2:$E$3000,4,0),0)</f>
        <v>日</v>
      </c>
      <c r="I118" s="35" t="str">
        <f>IFERROR(VLOOKUP(I180,DAY!$A$2:$E$3000,4,0),0)</f>
        <v>月</v>
      </c>
      <c r="J118" s="35" t="str">
        <f>IFERROR(VLOOKUP(J180,DAY!$A$2:$E$3000,4,0),0)</f>
        <v>火</v>
      </c>
      <c r="K118" s="35" t="str">
        <f>IFERROR(VLOOKUP(K180,DAY!$A$2:$E$3000,4,0),0)</f>
        <v>水</v>
      </c>
      <c r="L118" s="35" t="str">
        <f>IFERROR(VLOOKUP(L180,DAY!$A$2:$E$3000,4,0),0)</f>
        <v>木</v>
      </c>
      <c r="M118" s="35" t="str">
        <f>IFERROR(VLOOKUP(M180,DAY!$A$2:$E$3000,4,0),0)</f>
        <v>金</v>
      </c>
      <c r="N118" s="35" t="str">
        <f>IFERROR(VLOOKUP(N180,DAY!$A$2:$E$3000,4,0),0)</f>
        <v>土</v>
      </c>
      <c r="O118" s="35" t="str">
        <f>IFERROR(VLOOKUP(O180,DAY!$A$2:$E$3000,4,0),0)</f>
        <v>日</v>
      </c>
      <c r="P118" s="35" t="str">
        <f>IFERROR(VLOOKUP(P180,DAY!$A$2:$E$3000,4,0),0)</f>
        <v>月</v>
      </c>
      <c r="Q118" s="35" t="str">
        <f>IFERROR(VLOOKUP(Q180,DAY!$A$2:$E$3000,4,0),0)</f>
        <v>火</v>
      </c>
      <c r="R118" s="35" t="str">
        <f>IFERROR(VLOOKUP(R180,DAY!$A$2:$E$3000,4,0),0)</f>
        <v>水</v>
      </c>
      <c r="S118" s="35" t="str">
        <f>IFERROR(VLOOKUP(S180,DAY!$A$2:$E$3000,4,0),0)</f>
        <v>木</v>
      </c>
      <c r="T118" s="35" t="str">
        <f>IFERROR(VLOOKUP(T180,DAY!$A$2:$E$3000,4,0),0)</f>
        <v>金</v>
      </c>
      <c r="U118" s="35" t="str">
        <f>IFERROR(VLOOKUP(U180,DAY!$A$2:$E$3000,4,0),0)</f>
        <v>土</v>
      </c>
      <c r="V118" s="35" t="str">
        <f>IFERROR(VLOOKUP(V180,DAY!$A$2:$E$3000,4,0),0)</f>
        <v>日</v>
      </c>
      <c r="W118" s="35" t="str">
        <f>IFERROR(VLOOKUP(W180,DAY!$A$2:$E$3000,4,0),0)</f>
        <v>月</v>
      </c>
      <c r="X118" s="35" t="str">
        <f>IFERROR(VLOOKUP(X180,DAY!$A$2:$E$3000,4,0),0)</f>
        <v>火</v>
      </c>
      <c r="Y118" s="35" t="str">
        <f>IFERROR(VLOOKUP(Y180,DAY!$A$2:$E$3000,4,0),0)</f>
        <v>水</v>
      </c>
      <c r="Z118" s="35" t="str">
        <f>IFERROR(VLOOKUP(Z180,DAY!$A$2:$E$3000,4,0),0)</f>
        <v>木</v>
      </c>
      <c r="AA118" s="35" t="str">
        <f>IFERROR(VLOOKUP(AA180,DAY!$A$2:$E$3000,4,0),0)</f>
        <v>金</v>
      </c>
      <c r="AB118" s="35" t="str">
        <f>IFERROR(VLOOKUP(AB180,DAY!$A$2:$E$3000,4,0),0)</f>
        <v>土</v>
      </c>
      <c r="AC118" s="35" t="str">
        <f>IFERROR(VLOOKUP(AC180,DAY!$A$2:$E$3000,4,0),0)</f>
        <v>日</v>
      </c>
      <c r="AD118" s="35" t="str">
        <f>IFERROR(VLOOKUP(AD180,DAY!$A$2:$E$3000,4,0),0)</f>
        <v>月</v>
      </c>
      <c r="AE118" s="321"/>
      <c r="AF118" s="323"/>
      <c r="AG118" s="216"/>
      <c r="AH118" s="321"/>
      <c r="AI118" s="326"/>
      <c r="AJ118" s="216"/>
      <c r="AM118" s="124"/>
      <c r="AN118" s="124"/>
      <c r="AQ118" s="128">
        <f>IFERROR(VLOOKUP(AQ196,DAY!$A$2:$E$744,3,0),0)</f>
        <v>0</v>
      </c>
    </row>
    <row r="119" spans="1:43" ht="89.25" customHeight="1" x14ac:dyDescent="0.4">
      <c r="A119" s="318"/>
      <c r="B119" s="129" t="s">
        <v>3</v>
      </c>
      <c r="C119" s="36" t="str">
        <f>IFERROR(VLOOKUP(C180,DAY!$A$2:$E$3000,5,0),0)</f>
        <v/>
      </c>
      <c r="D119" s="36" t="str">
        <f>IFERROR(VLOOKUP(D180,DAY!$A$2:$E$3000,5,0),0)</f>
        <v/>
      </c>
      <c r="E119" s="36" t="str">
        <f>IFERROR(VLOOKUP(E180,DAY!$A$2:$E$3000,5,0),0)</f>
        <v/>
      </c>
      <c r="F119" s="36" t="str">
        <f>IFERROR(VLOOKUP(F180,DAY!$A$2:$E$3000,5,0),0)</f>
        <v/>
      </c>
      <c r="G119" s="36" t="str">
        <f>IFERROR(VLOOKUP(G180,DAY!$A$2:$E$3000,5,0),0)</f>
        <v/>
      </c>
      <c r="H119" s="36" t="str">
        <f>IFERROR(VLOOKUP(H180,DAY!$A$2:$E$3000,5,0),0)</f>
        <v/>
      </c>
      <c r="I119" s="36" t="str">
        <f>IFERROR(VLOOKUP(I180,DAY!$A$2:$E$3000,5,0),0)</f>
        <v/>
      </c>
      <c r="J119" s="36" t="str">
        <f>IFERROR(VLOOKUP(J180,DAY!$A$2:$E$3000,5,0),0)</f>
        <v/>
      </c>
      <c r="K119" s="36" t="str">
        <f>IFERROR(VLOOKUP(K180,DAY!$A$2:$E$3000,5,0),0)</f>
        <v/>
      </c>
      <c r="L119" s="36" t="str">
        <f>IFERROR(VLOOKUP(L180,DAY!$A$2:$E$3000,5,0),0)</f>
        <v/>
      </c>
      <c r="M119" s="36" t="str">
        <f>IFERROR(VLOOKUP(M180,DAY!$A$2:$E$3000,5,0),0)</f>
        <v/>
      </c>
      <c r="N119" s="36" t="str">
        <f>IFERROR(VLOOKUP(N180,DAY!$A$2:$E$3000,5,0),0)</f>
        <v/>
      </c>
      <c r="O119" s="36" t="str">
        <f>IFERROR(VLOOKUP(O180,DAY!$A$2:$E$3000,5,0),0)</f>
        <v/>
      </c>
      <c r="P119" s="36" t="str">
        <f>IFERROR(VLOOKUP(P180,DAY!$A$2:$E$3000,5,0),0)</f>
        <v/>
      </c>
      <c r="Q119" s="36" t="str">
        <f>IFERROR(VLOOKUP(Q180,DAY!$A$2:$E$3000,5,0),0)</f>
        <v/>
      </c>
      <c r="R119" s="36" t="str">
        <f>IFERROR(VLOOKUP(R180,DAY!$A$2:$E$3000,5,0),0)</f>
        <v/>
      </c>
      <c r="S119" s="36" t="str">
        <f>IFERROR(VLOOKUP(S180,DAY!$A$2:$E$3000,5,0),0)</f>
        <v/>
      </c>
      <c r="T119" s="36" t="str">
        <f>IFERROR(VLOOKUP(T180,DAY!$A$2:$E$3000,5,0),0)</f>
        <v/>
      </c>
      <c r="U119" s="36" t="str">
        <f>IFERROR(VLOOKUP(U180,DAY!$A$2:$E$3000,5,0),0)</f>
        <v/>
      </c>
      <c r="V119" s="36" t="str">
        <f>IFERROR(VLOOKUP(V180,DAY!$A$2:$E$3000,5,0),0)</f>
        <v/>
      </c>
      <c r="W119" s="36" t="str">
        <f>IFERROR(VLOOKUP(W180,DAY!$A$2:$E$3000,5,0),0)</f>
        <v/>
      </c>
      <c r="X119" s="36" t="str">
        <f>IFERROR(VLOOKUP(X180,DAY!$A$2:$E$3000,5,0),0)</f>
        <v/>
      </c>
      <c r="Y119" s="36" t="str">
        <f>IFERROR(VLOOKUP(Y180,DAY!$A$2:$E$3000,5,0),0)</f>
        <v/>
      </c>
      <c r="Z119" s="36" t="str">
        <f>IFERROR(VLOOKUP(Z180,DAY!$A$2:$E$3000,5,0),0)</f>
        <v/>
      </c>
      <c r="AA119" s="36" t="str">
        <f>IFERROR(VLOOKUP(AA180,DAY!$A$2:$E$3000,5,0),0)</f>
        <v/>
      </c>
      <c r="AB119" s="36" t="str">
        <f>IFERROR(VLOOKUP(AB180,DAY!$A$2:$E$3000,5,0),0)</f>
        <v/>
      </c>
      <c r="AC119" s="36" t="str">
        <f>IFERROR(VLOOKUP(AC180,DAY!$A$2:$E$3000,5,0),0)</f>
        <v/>
      </c>
      <c r="AD119" s="36" t="str">
        <f>IFERROR(VLOOKUP(AD180,DAY!$A$2:$E$3000,5,0),0)</f>
        <v>海の日</v>
      </c>
      <c r="AE119" s="321"/>
      <c r="AF119" s="323"/>
      <c r="AG119" s="217"/>
      <c r="AH119" s="321"/>
      <c r="AI119" s="326"/>
      <c r="AJ119" s="217"/>
      <c r="AM119" s="137"/>
      <c r="AN119" s="137"/>
      <c r="AQ119" s="128">
        <f>IFERROR(VLOOKUP(AQ196,DAY!$A$2:$E$744,4,0),0)</f>
        <v>0</v>
      </c>
    </row>
    <row r="120" spans="1:43" ht="27.75" customHeight="1" x14ac:dyDescent="0.4">
      <c r="A120" s="318"/>
      <c r="B120" s="130" t="s">
        <v>4</v>
      </c>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172">
        <f>IF(COUNT(C120:AD120)=0,+(COUNTIF(C120:AD120,"作業"))+(COUNTIF(C120:AD120,"休日")),"")</f>
        <v>0</v>
      </c>
      <c r="AF120" s="174">
        <f>IF(+COUNT(C120:AD120)=0,(COUNTIF(C120:AD120,"休日")),"")</f>
        <v>0</v>
      </c>
      <c r="AG120" s="315"/>
      <c r="AH120" s="172">
        <f>IF(COUNT(C121:AD121)=0,+(COUNTIF(C121:AD121,"作業"))+(COUNTIF(C121:AD121,"休日")),"")</f>
        <v>0</v>
      </c>
      <c r="AI120" s="174">
        <f>IF(COUNT(C121:AD121)=0,(COUNTIF(C121:AD121,"休日")),"")</f>
        <v>0</v>
      </c>
      <c r="AJ120" s="311"/>
      <c r="AL120" s="131"/>
      <c r="AM120" s="124" t="str">
        <f>IF(ISTEXT(C120),"集計期間","集計期間外")</f>
        <v>集計期間外</v>
      </c>
      <c r="AN120" s="124"/>
      <c r="AQ120" s="129">
        <f>IFERROR(VLOOKUP(AQ196,DAY!$A$2:$E$744,5,0),0)</f>
        <v>0</v>
      </c>
    </row>
    <row r="121" spans="1:43" ht="27.75" customHeight="1" thickBot="1" x14ac:dyDescent="0.45">
      <c r="A121" s="319"/>
      <c r="B121" s="132" t="s">
        <v>5</v>
      </c>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313">
        <f>IFERROR(AM121,0)</f>
        <v>0</v>
      </c>
      <c r="AF121" s="314"/>
      <c r="AG121" s="316"/>
      <c r="AH121" s="313">
        <f>IFERROR(AN121,0)</f>
        <v>0</v>
      </c>
      <c r="AI121" s="314"/>
      <c r="AJ121" s="312"/>
      <c r="AM121" s="133" t="e">
        <f>ROUND(AF120/AE120,3)</f>
        <v>#DIV/0!</v>
      </c>
      <c r="AN121" s="134" t="e">
        <f>ROUND(AI120/AH120,3)</f>
        <v>#DIV/0!</v>
      </c>
      <c r="AQ121" s="135">
        <f>IFERROR(VLOOKUP(AQ196,DAY!$A$2:$E$744,6,0),0)</f>
        <v>0</v>
      </c>
    </row>
    <row r="122" spans="1:43" ht="27.75" customHeight="1" thickBot="1" x14ac:dyDescent="0.45">
      <c r="A122" s="317" t="s">
        <v>79</v>
      </c>
      <c r="B122" s="122" t="s">
        <v>0</v>
      </c>
      <c r="C122" s="29">
        <f>IFERROR(VLOOKUP(C181,DAY!$A$2:$E$3000,2,0),0)</f>
        <v>7</v>
      </c>
      <c r="D122" s="29">
        <f>IFERROR(VLOOKUP(D181,DAY!$A$2:$E$3000,2,0),0)</f>
        <v>7</v>
      </c>
      <c r="E122" s="29">
        <f>IFERROR(VLOOKUP(E181,DAY!$A$2:$E$3000,2,0),0)</f>
        <v>7</v>
      </c>
      <c r="F122" s="29">
        <f>IFERROR(VLOOKUP(F181,DAY!$A$2:$E$3000,2,0),0)</f>
        <v>7</v>
      </c>
      <c r="G122" s="29">
        <f>IFERROR(VLOOKUP(G181,DAY!$A$2:$E$3000,2,0),0)</f>
        <v>7</v>
      </c>
      <c r="H122" s="29">
        <f>IFERROR(VLOOKUP(H181,DAY!$A$2:$E$3000,2,0),0)</f>
        <v>7</v>
      </c>
      <c r="I122" s="29">
        <f>IFERROR(VLOOKUP(I181,DAY!$A$2:$E$3000,2,0),0)</f>
        <v>7</v>
      </c>
      <c r="J122" s="29">
        <f>IFERROR(VLOOKUP(J181,DAY!$A$2:$E$3000,2,0),0)</f>
        <v>7</v>
      </c>
      <c r="K122" s="29">
        <f>IFERROR(VLOOKUP(K181,DAY!$A$2:$E$3000,2,0),0)</f>
        <v>7</v>
      </c>
      <c r="L122" s="29">
        <f>IFERROR(VLOOKUP(L181,DAY!$A$2:$E$3000,2,0),0)</f>
        <v>7</v>
      </c>
      <c r="M122" s="29">
        <f>IFERROR(VLOOKUP(M181,DAY!$A$2:$E$3000,2,0),0)</f>
        <v>7</v>
      </c>
      <c r="N122" s="29">
        <f>IFERROR(VLOOKUP(N181,DAY!$A$2:$E$3000,2,0),0)</f>
        <v>8</v>
      </c>
      <c r="O122" s="29">
        <f>IFERROR(VLOOKUP(O181,DAY!$A$2:$E$3000,2,0),0)</f>
        <v>8</v>
      </c>
      <c r="P122" s="29">
        <f>IFERROR(VLOOKUP(P181,DAY!$A$2:$E$3000,2,0),0)</f>
        <v>8</v>
      </c>
      <c r="Q122" s="29">
        <f>IFERROR(VLOOKUP(Q181,DAY!$A$2:$E$3000,2,0),0)</f>
        <v>8</v>
      </c>
      <c r="R122" s="29">
        <f>IFERROR(VLOOKUP(R181,DAY!$A$2:$E$3000,2,0),0)</f>
        <v>8</v>
      </c>
      <c r="S122" s="29">
        <f>IFERROR(VLOOKUP(S181,DAY!$A$2:$E$3000,2,0),0)</f>
        <v>8</v>
      </c>
      <c r="T122" s="29">
        <f>IFERROR(VLOOKUP(T181,DAY!$A$2:$E$3000,2,0),0)</f>
        <v>8</v>
      </c>
      <c r="U122" s="29">
        <f>IFERROR(VLOOKUP(U181,DAY!$A$2:$E$3000,2,0),0)</f>
        <v>8</v>
      </c>
      <c r="V122" s="29">
        <f>IFERROR(VLOOKUP(V181,DAY!$A$2:$E$3000,2,0),0)</f>
        <v>8</v>
      </c>
      <c r="W122" s="29">
        <f>IFERROR(VLOOKUP(W181,DAY!$A$2:$E$3000,2,0),0)</f>
        <v>8</v>
      </c>
      <c r="X122" s="29">
        <f>IFERROR(VLOOKUP(X181,DAY!$A$2:$E$3000,2,0),0)</f>
        <v>8</v>
      </c>
      <c r="Y122" s="29">
        <f>IFERROR(VLOOKUP(Y181,DAY!$A$2:$E$3000,2,0),0)</f>
        <v>8</v>
      </c>
      <c r="Z122" s="29">
        <f>IFERROR(VLOOKUP(Z181,DAY!$A$2:$E$3000,2,0),0)</f>
        <v>8</v>
      </c>
      <c r="AA122" s="29">
        <f>IFERROR(VLOOKUP(AA181,DAY!$A$2:$E$3000,2,0),0)</f>
        <v>8</v>
      </c>
      <c r="AB122" s="29">
        <f>IFERROR(VLOOKUP(AB181,DAY!$A$2:$E$3000,2,0),0)</f>
        <v>8</v>
      </c>
      <c r="AC122" s="29">
        <f>IFERROR(VLOOKUP(AC181,DAY!$A$2:$E$3000,2,0),0)</f>
        <v>8</v>
      </c>
      <c r="AD122" s="29">
        <f>IFERROR(VLOOKUP(AD181,DAY!$A$2:$E$3000,2,0),0)</f>
        <v>8</v>
      </c>
      <c r="AE122" s="320" t="s">
        <v>11</v>
      </c>
      <c r="AF122" s="322" t="s">
        <v>12</v>
      </c>
      <c r="AG122" s="175" t="str">
        <f>IF($AE$6="",$AM$4,$AM$7)</f>
        <v/>
      </c>
      <c r="AH122" s="324" t="s">
        <v>11</v>
      </c>
      <c r="AI122" s="325" t="s">
        <v>13</v>
      </c>
      <c r="AJ122" s="175" t="str">
        <f>IF($AE$6="",$AM$4,$AM$7)</f>
        <v/>
      </c>
      <c r="AK122" s="131"/>
      <c r="AM122" s="124"/>
      <c r="AN122" s="124"/>
      <c r="AQ122" s="136">
        <f>IFERROR(VLOOKUP(AQ196,DAY!$A$2:$E$744,7,0),0)</f>
        <v>0</v>
      </c>
    </row>
    <row r="123" spans="1:43" ht="27.75" customHeight="1" x14ac:dyDescent="0.4">
      <c r="A123" s="318"/>
      <c r="B123" s="123" t="s">
        <v>1</v>
      </c>
      <c r="C123" s="32">
        <f>IFERROR(VLOOKUP(C181,DAY!$A$2:$E$3000,3,0),0)</f>
        <v>21</v>
      </c>
      <c r="D123" s="32">
        <f>IFERROR(VLOOKUP(D181,DAY!$A$2:$E$3000,3,0),0)</f>
        <v>22</v>
      </c>
      <c r="E123" s="32">
        <f>IFERROR(VLOOKUP(E181,DAY!$A$2:$E$3000,3,0),0)</f>
        <v>23</v>
      </c>
      <c r="F123" s="32">
        <f>IFERROR(VLOOKUP(F181,DAY!$A$2:$E$3000,3,0),0)</f>
        <v>24</v>
      </c>
      <c r="G123" s="32">
        <f>IFERROR(VLOOKUP(G181,DAY!$A$2:$E$3000,3,0),0)</f>
        <v>25</v>
      </c>
      <c r="H123" s="32">
        <f>IFERROR(VLOOKUP(H181,DAY!$A$2:$E$3000,3,0),0)</f>
        <v>26</v>
      </c>
      <c r="I123" s="32">
        <f>IFERROR(VLOOKUP(I181,DAY!$A$2:$E$3000,3,0),0)</f>
        <v>27</v>
      </c>
      <c r="J123" s="32">
        <f>IFERROR(VLOOKUP(J181,DAY!$A$2:$E$3000,3,0),0)</f>
        <v>28</v>
      </c>
      <c r="K123" s="32">
        <f>IFERROR(VLOOKUP(K181,DAY!$A$2:$E$3000,3,0),0)</f>
        <v>29</v>
      </c>
      <c r="L123" s="32">
        <f>IFERROR(VLOOKUP(L181,DAY!$A$2:$E$3000,3,0),0)</f>
        <v>30</v>
      </c>
      <c r="M123" s="32">
        <f>IFERROR(VLOOKUP(M181,DAY!$A$2:$E$3000,3,0),0)</f>
        <v>31</v>
      </c>
      <c r="N123" s="32">
        <f>IFERROR(VLOOKUP(N181,DAY!$A$2:$E$3000,3,0),0)</f>
        <v>1</v>
      </c>
      <c r="O123" s="32">
        <f>IFERROR(VLOOKUP(O181,DAY!$A$2:$E$3000,3,0),0)</f>
        <v>2</v>
      </c>
      <c r="P123" s="32">
        <f>IFERROR(VLOOKUP(P181,DAY!$A$2:$E$3000,3,0),0)</f>
        <v>3</v>
      </c>
      <c r="Q123" s="32">
        <f>IFERROR(VLOOKUP(Q181,DAY!$A$2:$E$3000,3,0),0)</f>
        <v>4</v>
      </c>
      <c r="R123" s="32">
        <f>IFERROR(VLOOKUP(R181,DAY!$A$2:$E$3000,3,0),0)</f>
        <v>5</v>
      </c>
      <c r="S123" s="32">
        <f>IFERROR(VLOOKUP(S181,DAY!$A$2:$E$3000,3,0),0)</f>
        <v>6</v>
      </c>
      <c r="T123" s="32">
        <f>IFERROR(VLOOKUP(T181,DAY!$A$2:$E$3000,3,0),0)</f>
        <v>7</v>
      </c>
      <c r="U123" s="32">
        <f>IFERROR(VLOOKUP(U181,DAY!$A$2:$E$3000,3,0),0)</f>
        <v>8</v>
      </c>
      <c r="V123" s="32">
        <f>IFERROR(VLOOKUP(V181,DAY!$A$2:$E$3000,3,0),0)</f>
        <v>9</v>
      </c>
      <c r="W123" s="32">
        <f>IFERROR(VLOOKUP(W181,DAY!$A$2:$E$3000,3,0),0)</f>
        <v>10</v>
      </c>
      <c r="X123" s="32">
        <f>IFERROR(VLOOKUP(X181,DAY!$A$2:$E$3000,3,0),0)</f>
        <v>11</v>
      </c>
      <c r="Y123" s="32">
        <f>IFERROR(VLOOKUP(Y181,DAY!$A$2:$E$3000,3,0),0)</f>
        <v>12</v>
      </c>
      <c r="Z123" s="32">
        <f>IFERROR(VLOOKUP(Z181,DAY!$A$2:$E$3000,3,0),0)</f>
        <v>13</v>
      </c>
      <c r="AA123" s="32">
        <f>IFERROR(VLOOKUP(AA181,DAY!$A$2:$E$3000,3,0),0)</f>
        <v>14</v>
      </c>
      <c r="AB123" s="32">
        <f>IFERROR(VLOOKUP(AB181,DAY!$A$2:$E$3000,3,0),0)</f>
        <v>15</v>
      </c>
      <c r="AC123" s="32">
        <f>IFERROR(VLOOKUP(AC181,DAY!$A$2:$E$3000,3,0),0)</f>
        <v>16</v>
      </c>
      <c r="AD123" s="33">
        <f>IFERROR(VLOOKUP(AD181,DAY!$A$2:$E$3000,3,0),0)</f>
        <v>17</v>
      </c>
      <c r="AE123" s="321"/>
      <c r="AF123" s="323"/>
      <c r="AG123" s="216" t="s">
        <v>122</v>
      </c>
      <c r="AH123" s="321"/>
      <c r="AI123" s="326"/>
      <c r="AJ123" s="216" t="s">
        <v>122</v>
      </c>
      <c r="AM123" s="124"/>
      <c r="AN123" s="124"/>
      <c r="AQ123" s="125">
        <f>IFERROR(VLOOKUP(AQ202,DAY!$A$2:$E$744,2,0),0)</f>
        <v>0</v>
      </c>
    </row>
    <row r="124" spans="1:43" ht="27.75" customHeight="1" x14ac:dyDescent="0.4">
      <c r="A124" s="318"/>
      <c r="B124" s="126" t="s">
        <v>2</v>
      </c>
      <c r="C124" s="35" t="str">
        <f>IFERROR(VLOOKUP(C181,DAY!$A$2:$E$3000,4,0),0)</f>
        <v>火</v>
      </c>
      <c r="D124" s="35" t="str">
        <f>IFERROR(VLOOKUP(D181,DAY!$A$2:$E$3000,4,0),0)</f>
        <v>水</v>
      </c>
      <c r="E124" s="35" t="str">
        <f>IFERROR(VLOOKUP(E181,DAY!$A$2:$E$3000,4,0),0)</f>
        <v>木</v>
      </c>
      <c r="F124" s="35" t="str">
        <f>IFERROR(VLOOKUP(F181,DAY!$A$2:$E$3000,4,0),0)</f>
        <v>金</v>
      </c>
      <c r="G124" s="35" t="str">
        <f>IFERROR(VLOOKUP(G181,DAY!$A$2:$E$3000,4,0),0)</f>
        <v>土</v>
      </c>
      <c r="H124" s="35" t="str">
        <f>IFERROR(VLOOKUP(H181,DAY!$A$2:$E$3000,4,0),0)</f>
        <v>日</v>
      </c>
      <c r="I124" s="35" t="str">
        <f>IFERROR(VLOOKUP(I181,DAY!$A$2:$E$3000,4,0),0)</f>
        <v>月</v>
      </c>
      <c r="J124" s="35" t="str">
        <f>IFERROR(VLOOKUP(J181,DAY!$A$2:$E$3000,4,0),0)</f>
        <v>火</v>
      </c>
      <c r="K124" s="35" t="str">
        <f>IFERROR(VLOOKUP(K181,DAY!$A$2:$E$3000,4,0),0)</f>
        <v>水</v>
      </c>
      <c r="L124" s="35" t="str">
        <f>IFERROR(VLOOKUP(L181,DAY!$A$2:$E$3000,4,0),0)</f>
        <v>木</v>
      </c>
      <c r="M124" s="35" t="str">
        <f>IFERROR(VLOOKUP(M181,DAY!$A$2:$E$3000,4,0),0)</f>
        <v>金</v>
      </c>
      <c r="N124" s="35" t="str">
        <f>IFERROR(VLOOKUP(N181,DAY!$A$2:$E$3000,4,0),0)</f>
        <v>土</v>
      </c>
      <c r="O124" s="35" t="str">
        <f>IFERROR(VLOOKUP(O181,DAY!$A$2:$E$3000,4,0),0)</f>
        <v>日</v>
      </c>
      <c r="P124" s="35" t="str">
        <f>IFERROR(VLOOKUP(P181,DAY!$A$2:$E$3000,4,0),0)</f>
        <v>月</v>
      </c>
      <c r="Q124" s="35" t="str">
        <f>IFERROR(VLOOKUP(Q181,DAY!$A$2:$E$3000,4,0),0)</f>
        <v>火</v>
      </c>
      <c r="R124" s="35" t="str">
        <f>IFERROR(VLOOKUP(R181,DAY!$A$2:$E$3000,4,0),0)</f>
        <v>水</v>
      </c>
      <c r="S124" s="35" t="str">
        <f>IFERROR(VLOOKUP(S181,DAY!$A$2:$E$3000,4,0),0)</f>
        <v>木</v>
      </c>
      <c r="T124" s="35" t="str">
        <f>IFERROR(VLOOKUP(T181,DAY!$A$2:$E$3000,4,0),0)</f>
        <v>金</v>
      </c>
      <c r="U124" s="35" t="str">
        <f>IFERROR(VLOOKUP(U181,DAY!$A$2:$E$3000,4,0),0)</f>
        <v>土</v>
      </c>
      <c r="V124" s="35" t="str">
        <f>IFERROR(VLOOKUP(V181,DAY!$A$2:$E$3000,4,0),0)</f>
        <v>日</v>
      </c>
      <c r="W124" s="35" t="str">
        <f>IFERROR(VLOOKUP(W181,DAY!$A$2:$E$3000,4,0),0)</f>
        <v>月</v>
      </c>
      <c r="X124" s="35" t="str">
        <f>IFERROR(VLOOKUP(X181,DAY!$A$2:$E$3000,4,0),0)</f>
        <v>火</v>
      </c>
      <c r="Y124" s="35" t="str">
        <f>IFERROR(VLOOKUP(Y181,DAY!$A$2:$E$3000,4,0),0)</f>
        <v>水</v>
      </c>
      <c r="Z124" s="35" t="str">
        <f>IFERROR(VLOOKUP(Z181,DAY!$A$2:$E$3000,4,0),0)</f>
        <v>木</v>
      </c>
      <c r="AA124" s="35" t="str">
        <f>IFERROR(VLOOKUP(AA181,DAY!$A$2:$E$3000,4,0),0)</f>
        <v>金</v>
      </c>
      <c r="AB124" s="35" t="str">
        <f>IFERROR(VLOOKUP(AB181,DAY!$A$2:$E$3000,4,0),0)</f>
        <v>土</v>
      </c>
      <c r="AC124" s="35" t="str">
        <f>IFERROR(VLOOKUP(AC181,DAY!$A$2:$E$3000,4,0),0)</f>
        <v>日</v>
      </c>
      <c r="AD124" s="35" t="str">
        <f>IFERROR(VLOOKUP(AD181,DAY!$A$2:$E$3000,4,0),0)</f>
        <v>月</v>
      </c>
      <c r="AE124" s="321"/>
      <c r="AF124" s="323"/>
      <c r="AG124" s="216"/>
      <c r="AH124" s="321"/>
      <c r="AI124" s="326"/>
      <c r="AJ124" s="216"/>
      <c r="AM124" s="124"/>
      <c r="AN124" s="124"/>
      <c r="AQ124" s="128">
        <f>IFERROR(VLOOKUP(AQ202,DAY!$A$2:$E$744,3,0),0)</f>
        <v>0</v>
      </c>
    </row>
    <row r="125" spans="1:43" ht="89.25" customHeight="1" x14ac:dyDescent="0.4">
      <c r="A125" s="318"/>
      <c r="B125" s="129" t="s">
        <v>3</v>
      </c>
      <c r="C125" s="36" t="str">
        <f>IFERROR(VLOOKUP(C181,DAY!$A$2:$E$3000,5,0),0)</f>
        <v/>
      </c>
      <c r="D125" s="36" t="str">
        <f>IFERROR(VLOOKUP(D181,DAY!$A$2:$E$3000,5,0),0)</f>
        <v/>
      </c>
      <c r="E125" s="36" t="str">
        <f>IFERROR(VLOOKUP(E181,DAY!$A$2:$E$3000,5,0),0)</f>
        <v/>
      </c>
      <c r="F125" s="36" t="str">
        <f>IFERROR(VLOOKUP(F181,DAY!$A$2:$E$3000,5,0),0)</f>
        <v/>
      </c>
      <c r="G125" s="36" t="str">
        <f>IFERROR(VLOOKUP(G181,DAY!$A$2:$E$3000,5,0),0)</f>
        <v/>
      </c>
      <c r="H125" s="36" t="str">
        <f>IFERROR(VLOOKUP(H181,DAY!$A$2:$E$3000,5,0),0)</f>
        <v/>
      </c>
      <c r="I125" s="36" t="str">
        <f>IFERROR(VLOOKUP(I181,DAY!$A$2:$E$3000,5,0),0)</f>
        <v/>
      </c>
      <c r="J125" s="36" t="str">
        <f>IFERROR(VLOOKUP(J181,DAY!$A$2:$E$3000,5,0),0)</f>
        <v/>
      </c>
      <c r="K125" s="36" t="str">
        <f>IFERROR(VLOOKUP(K181,DAY!$A$2:$E$3000,5,0),0)</f>
        <v/>
      </c>
      <c r="L125" s="36" t="str">
        <f>IFERROR(VLOOKUP(L181,DAY!$A$2:$E$3000,5,0),0)</f>
        <v/>
      </c>
      <c r="M125" s="36" t="str">
        <f>IFERROR(VLOOKUP(M181,DAY!$A$2:$E$3000,5,0),0)</f>
        <v/>
      </c>
      <c r="N125" s="36" t="str">
        <f>IFERROR(VLOOKUP(N181,DAY!$A$2:$E$3000,5,0),0)</f>
        <v/>
      </c>
      <c r="O125" s="36" t="str">
        <f>IFERROR(VLOOKUP(O181,DAY!$A$2:$E$3000,5,0),0)</f>
        <v/>
      </c>
      <c r="P125" s="36" t="str">
        <f>IFERROR(VLOOKUP(P181,DAY!$A$2:$E$3000,5,0),0)</f>
        <v/>
      </c>
      <c r="Q125" s="36" t="str">
        <f>IFERROR(VLOOKUP(Q181,DAY!$A$2:$E$3000,5,0),0)</f>
        <v/>
      </c>
      <c r="R125" s="36" t="str">
        <f>IFERROR(VLOOKUP(R181,DAY!$A$2:$E$3000,5,0),0)</f>
        <v/>
      </c>
      <c r="S125" s="36" t="str">
        <f>IFERROR(VLOOKUP(S181,DAY!$A$2:$E$3000,5,0),0)</f>
        <v/>
      </c>
      <c r="T125" s="36" t="str">
        <f>IFERROR(VLOOKUP(T181,DAY!$A$2:$E$3000,5,0),0)</f>
        <v/>
      </c>
      <c r="U125" s="36" t="str">
        <f>IFERROR(VLOOKUP(U181,DAY!$A$2:$E$3000,5,0),0)</f>
        <v/>
      </c>
      <c r="V125" s="36" t="str">
        <f>IFERROR(VLOOKUP(V181,DAY!$A$2:$E$3000,5,0),0)</f>
        <v/>
      </c>
      <c r="W125" s="36" t="str">
        <f>IFERROR(VLOOKUP(W181,DAY!$A$2:$E$3000,5,0),0)</f>
        <v/>
      </c>
      <c r="X125" s="36" t="str">
        <f>IFERROR(VLOOKUP(X181,DAY!$A$2:$E$3000,5,0),0)</f>
        <v>山の日</v>
      </c>
      <c r="Y125" s="36" t="str">
        <f>IFERROR(VLOOKUP(Y181,DAY!$A$2:$E$3000,5,0),0)</f>
        <v/>
      </c>
      <c r="Z125" s="36" t="str">
        <f>IFERROR(VLOOKUP(Z181,DAY!$A$2:$E$3000,5,0),0)</f>
        <v/>
      </c>
      <c r="AA125" s="36" t="str">
        <f>IFERROR(VLOOKUP(AA181,DAY!$A$2:$E$3000,5,0),0)</f>
        <v/>
      </c>
      <c r="AB125" s="36" t="str">
        <f>IFERROR(VLOOKUP(AB181,DAY!$A$2:$E$3000,5,0),0)</f>
        <v/>
      </c>
      <c r="AC125" s="36" t="str">
        <f>IFERROR(VLOOKUP(AC181,DAY!$A$2:$E$3000,5,0),0)</f>
        <v/>
      </c>
      <c r="AD125" s="36" t="str">
        <f>IFERROR(VLOOKUP(AD181,DAY!$A$2:$E$3000,5,0),0)</f>
        <v/>
      </c>
      <c r="AE125" s="321"/>
      <c r="AF125" s="323"/>
      <c r="AG125" s="217"/>
      <c r="AH125" s="321"/>
      <c r="AI125" s="326"/>
      <c r="AJ125" s="217"/>
      <c r="AM125" s="137"/>
      <c r="AN125" s="137"/>
      <c r="AQ125" s="128">
        <f>IFERROR(VLOOKUP(AQ202,DAY!$A$2:$E$744,4,0),0)</f>
        <v>0</v>
      </c>
    </row>
    <row r="126" spans="1:43" ht="27.75" customHeight="1" x14ac:dyDescent="0.4">
      <c r="A126" s="318"/>
      <c r="B126" s="130" t="s">
        <v>4</v>
      </c>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172">
        <f>IF(COUNT(C126:AD126)=0,+(COUNTIF(C126:AD126,"作業"))+(COUNTIF(C126:AD126,"休日")),"")</f>
        <v>0</v>
      </c>
      <c r="AF126" s="174">
        <f>IF(+COUNT(C126:AD126)=0,(COUNTIF(C126:AD126,"休日")),"")</f>
        <v>0</v>
      </c>
      <c r="AG126" s="315"/>
      <c r="AH126" s="172">
        <f>IF(COUNT(C127:AD127)=0,+(COUNTIF(C127:AD127,"作業"))+(COUNTIF(C127:AD127,"休日")),"")</f>
        <v>0</v>
      </c>
      <c r="AI126" s="174">
        <f>IF(COUNT(C127:AD127)=0,(COUNTIF(C127:AD127,"休日")),"")</f>
        <v>0</v>
      </c>
      <c r="AJ126" s="311"/>
      <c r="AL126" s="131"/>
      <c r="AM126" s="124" t="str">
        <f>IF(ISTEXT(C126),"集計期間","集計期間外")</f>
        <v>集計期間外</v>
      </c>
      <c r="AN126" s="124"/>
      <c r="AQ126" s="129">
        <f>IFERROR(VLOOKUP(AQ202,DAY!$A$2:$E$744,5,0),0)</f>
        <v>0</v>
      </c>
    </row>
    <row r="127" spans="1:43" ht="27.75" customHeight="1" thickBot="1" x14ac:dyDescent="0.45">
      <c r="A127" s="319"/>
      <c r="B127" s="132" t="s">
        <v>5</v>
      </c>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313">
        <f>IFERROR(AM127,0)</f>
        <v>0</v>
      </c>
      <c r="AF127" s="314"/>
      <c r="AG127" s="316"/>
      <c r="AH127" s="313">
        <f>IFERROR(AN127,0)</f>
        <v>0</v>
      </c>
      <c r="AI127" s="314"/>
      <c r="AJ127" s="312"/>
      <c r="AM127" s="133" t="e">
        <f>ROUND(AF126/AE126,3)</f>
        <v>#DIV/0!</v>
      </c>
      <c r="AN127" s="134" t="e">
        <f>ROUND(AI126/AH126,3)</f>
        <v>#DIV/0!</v>
      </c>
      <c r="AQ127" s="135">
        <f>IFERROR(VLOOKUP(AQ202,DAY!$A$2:$E$744,6,0),0)</f>
        <v>0</v>
      </c>
    </row>
    <row r="128" spans="1:43" ht="27.75" customHeight="1" thickBot="1" x14ac:dyDescent="0.45">
      <c r="A128" s="317" t="s">
        <v>80</v>
      </c>
      <c r="B128" s="122" t="s">
        <v>0</v>
      </c>
      <c r="C128" s="29">
        <f>IFERROR(VLOOKUP(C182,DAY!$A$2:$E$3000,2,0),0)</f>
        <v>8</v>
      </c>
      <c r="D128" s="29">
        <f>IFERROR(VLOOKUP(D182,DAY!$A$2:$E$3000,2,0),0)</f>
        <v>8</v>
      </c>
      <c r="E128" s="29">
        <f>IFERROR(VLOOKUP(E182,DAY!$A$2:$E$3000,2,0),0)</f>
        <v>8</v>
      </c>
      <c r="F128" s="29">
        <f>IFERROR(VLOOKUP(F182,DAY!$A$2:$E$3000,2,0),0)</f>
        <v>8</v>
      </c>
      <c r="G128" s="29">
        <f>IFERROR(VLOOKUP(G182,DAY!$A$2:$E$3000,2,0),0)</f>
        <v>8</v>
      </c>
      <c r="H128" s="29">
        <f>IFERROR(VLOOKUP(H182,DAY!$A$2:$E$3000,2,0),0)</f>
        <v>8</v>
      </c>
      <c r="I128" s="29">
        <f>IFERROR(VLOOKUP(I182,DAY!$A$2:$E$3000,2,0),0)</f>
        <v>8</v>
      </c>
      <c r="J128" s="29">
        <f>IFERROR(VLOOKUP(J182,DAY!$A$2:$E$3000,2,0),0)</f>
        <v>8</v>
      </c>
      <c r="K128" s="29">
        <f>IFERROR(VLOOKUP(K182,DAY!$A$2:$E$3000,2,0),0)</f>
        <v>8</v>
      </c>
      <c r="L128" s="29">
        <f>IFERROR(VLOOKUP(L182,DAY!$A$2:$E$3000,2,0),0)</f>
        <v>8</v>
      </c>
      <c r="M128" s="29">
        <f>IFERROR(VLOOKUP(M182,DAY!$A$2:$E$3000,2,0),0)</f>
        <v>8</v>
      </c>
      <c r="N128" s="29">
        <f>IFERROR(VLOOKUP(N182,DAY!$A$2:$E$3000,2,0),0)</f>
        <v>8</v>
      </c>
      <c r="O128" s="29">
        <f>IFERROR(VLOOKUP(O182,DAY!$A$2:$E$3000,2,0),0)</f>
        <v>8</v>
      </c>
      <c r="P128" s="29">
        <f>IFERROR(VLOOKUP(P182,DAY!$A$2:$E$3000,2,0),0)</f>
        <v>8</v>
      </c>
      <c r="Q128" s="29">
        <f>IFERROR(VLOOKUP(Q182,DAY!$A$2:$E$3000,2,0),0)</f>
        <v>9</v>
      </c>
      <c r="R128" s="29">
        <f>IFERROR(VLOOKUP(R182,DAY!$A$2:$E$3000,2,0),0)</f>
        <v>9</v>
      </c>
      <c r="S128" s="29">
        <f>IFERROR(VLOOKUP(S182,DAY!$A$2:$E$3000,2,0),0)</f>
        <v>9</v>
      </c>
      <c r="T128" s="29">
        <f>IFERROR(VLOOKUP(T182,DAY!$A$2:$E$3000,2,0),0)</f>
        <v>9</v>
      </c>
      <c r="U128" s="29">
        <f>IFERROR(VLOOKUP(U182,DAY!$A$2:$E$3000,2,0),0)</f>
        <v>9</v>
      </c>
      <c r="V128" s="29">
        <f>IFERROR(VLOOKUP(V182,DAY!$A$2:$E$3000,2,0),0)</f>
        <v>9</v>
      </c>
      <c r="W128" s="29">
        <f>IFERROR(VLOOKUP(W182,DAY!$A$2:$E$3000,2,0),0)</f>
        <v>9</v>
      </c>
      <c r="X128" s="29">
        <f>IFERROR(VLOOKUP(X182,DAY!$A$2:$E$3000,2,0),0)</f>
        <v>9</v>
      </c>
      <c r="Y128" s="29">
        <f>IFERROR(VLOOKUP(Y182,DAY!$A$2:$E$3000,2,0),0)</f>
        <v>9</v>
      </c>
      <c r="Z128" s="29">
        <f>IFERROR(VLOOKUP(Z182,DAY!$A$2:$E$3000,2,0),0)</f>
        <v>9</v>
      </c>
      <c r="AA128" s="29">
        <f>IFERROR(VLOOKUP(AA182,DAY!$A$2:$E$3000,2,0),0)</f>
        <v>9</v>
      </c>
      <c r="AB128" s="29">
        <f>IFERROR(VLOOKUP(AB182,DAY!$A$2:$E$3000,2,0),0)</f>
        <v>9</v>
      </c>
      <c r="AC128" s="29">
        <f>IFERROR(VLOOKUP(AC182,DAY!$A$2:$E$3000,2,0),0)</f>
        <v>9</v>
      </c>
      <c r="AD128" s="29">
        <f>IFERROR(VLOOKUP(AD182,DAY!$A$2:$E$3000,2,0),0)</f>
        <v>9</v>
      </c>
      <c r="AE128" s="320" t="s">
        <v>11</v>
      </c>
      <c r="AF128" s="322" t="s">
        <v>12</v>
      </c>
      <c r="AG128" s="175" t="str">
        <f>IF($AE$6="",$AM$4,$AM$7)</f>
        <v/>
      </c>
      <c r="AH128" s="324" t="s">
        <v>11</v>
      </c>
      <c r="AI128" s="325" t="s">
        <v>13</v>
      </c>
      <c r="AJ128" s="175" t="str">
        <f>IF($AE$6="",$AM$4,$AM$7)</f>
        <v/>
      </c>
      <c r="AK128" s="131"/>
      <c r="AM128" s="124"/>
      <c r="AN128" s="124"/>
      <c r="AQ128" s="136">
        <f>IFERROR(VLOOKUP(AQ202,DAY!$A$2:$E$744,7,0),0)</f>
        <v>0</v>
      </c>
    </row>
    <row r="129" spans="1:62" ht="27.75" customHeight="1" x14ac:dyDescent="0.4">
      <c r="A129" s="318"/>
      <c r="B129" s="123" t="s">
        <v>1</v>
      </c>
      <c r="C129" s="32">
        <f>IFERROR(VLOOKUP(C182,DAY!$A$2:$E$3000,3,0),0)</f>
        <v>18</v>
      </c>
      <c r="D129" s="32">
        <f>IFERROR(VLOOKUP(D182,DAY!$A$2:$E$3000,3,0),0)</f>
        <v>19</v>
      </c>
      <c r="E129" s="32">
        <f>IFERROR(VLOOKUP(E182,DAY!$A$2:$E$3000,3,0),0)</f>
        <v>20</v>
      </c>
      <c r="F129" s="32">
        <f>IFERROR(VLOOKUP(F182,DAY!$A$2:$E$3000,3,0),0)</f>
        <v>21</v>
      </c>
      <c r="G129" s="32">
        <f>IFERROR(VLOOKUP(G182,DAY!$A$2:$E$3000,3,0),0)</f>
        <v>22</v>
      </c>
      <c r="H129" s="32">
        <f>IFERROR(VLOOKUP(H182,DAY!$A$2:$E$3000,3,0),0)</f>
        <v>23</v>
      </c>
      <c r="I129" s="32">
        <f>IFERROR(VLOOKUP(I182,DAY!$A$2:$E$3000,3,0),0)</f>
        <v>24</v>
      </c>
      <c r="J129" s="32">
        <f>IFERROR(VLOOKUP(J182,DAY!$A$2:$E$3000,3,0),0)</f>
        <v>25</v>
      </c>
      <c r="K129" s="32">
        <f>IFERROR(VLOOKUP(K182,DAY!$A$2:$E$3000,3,0),0)</f>
        <v>26</v>
      </c>
      <c r="L129" s="32">
        <f>IFERROR(VLOOKUP(L182,DAY!$A$2:$E$3000,3,0),0)</f>
        <v>27</v>
      </c>
      <c r="M129" s="32">
        <f>IFERROR(VLOOKUP(M182,DAY!$A$2:$E$3000,3,0),0)</f>
        <v>28</v>
      </c>
      <c r="N129" s="32">
        <f>IFERROR(VLOOKUP(N182,DAY!$A$2:$E$3000,3,0),0)</f>
        <v>29</v>
      </c>
      <c r="O129" s="32">
        <f>IFERROR(VLOOKUP(O182,DAY!$A$2:$E$3000,3,0),0)</f>
        <v>30</v>
      </c>
      <c r="P129" s="32">
        <f>IFERROR(VLOOKUP(P182,DAY!$A$2:$E$3000,3,0),0)</f>
        <v>31</v>
      </c>
      <c r="Q129" s="32">
        <f>IFERROR(VLOOKUP(Q182,DAY!$A$2:$E$3000,3,0),0)</f>
        <v>1</v>
      </c>
      <c r="R129" s="32">
        <f>IFERROR(VLOOKUP(R182,DAY!$A$2:$E$3000,3,0),0)</f>
        <v>2</v>
      </c>
      <c r="S129" s="32">
        <f>IFERROR(VLOOKUP(S182,DAY!$A$2:$E$3000,3,0),0)</f>
        <v>3</v>
      </c>
      <c r="T129" s="32">
        <f>IFERROR(VLOOKUP(T182,DAY!$A$2:$E$3000,3,0),0)</f>
        <v>4</v>
      </c>
      <c r="U129" s="32">
        <f>IFERROR(VLOOKUP(U182,DAY!$A$2:$E$3000,3,0),0)</f>
        <v>5</v>
      </c>
      <c r="V129" s="32">
        <f>IFERROR(VLOOKUP(V182,DAY!$A$2:$E$3000,3,0),0)</f>
        <v>6</v>
      </c>
      <c r="W129" s="32">
        <f>IFERROR(VLOOKUP(W182,DAY!$A$2:$E$3000,3,0),0)</f>
        <v>7</v>
      </c>
      <c r="X129" s="32">
        <f>IFERROR(VLOOKUP(X182,DAY!$A$2:$E$3000,3,0),0)</f>
        <v>8</v>
      </c>
      <c r="Y129" s="32">
        <f>IFERROR(VLOOKUP(Y182,DAY!$A$2:$E$3000,3,0),0)</f>
        <v>9</v>
      </c>
      <c r="Z129" s="32">
        <f>IFERROR(VLOOKUP(Z182,DAY!$A$2:$E$3000,3,0),0)</f>
        <v>10</v>
      </c>
      <c r="AA129" s="32">
        <f>IFERROR(VLOOKUP(AA182,DAY!$A$2:$E$3000,3,0),0)</f>
        <v>11</v>
      </c>
      <c r="AB129" s="32">
        <f>IFERROR(VLOOKUP(AB182,DAY!$A$2:$E$3000,3,0),0)</f>
        <v>12</v>
      </c>
      <c r="AC129" s="32">
        <f>IFERROR(VLOOKUP(AC182,DAY!$A$2:$E$3000,3,0),0)</f>
        <v>13</v>
      </c>
      <c r="AD129" s="33">
        <f>IFERROR(VLOOKUP(AD182,DAY!$A$2:$E$3000,3,0),0)</f>
        <v>14</v>
      </c>
      <c r="AE129" s="321"/>
      <c r="AF129" s="323"/>
      <c r="AG129" s="216" t="s">
        <v>122</v>
      </c>
      <c r="AH129" s="321"/>
      <c r="AI129" s="326"/>
      <c r="AJ129" s="216" t="s">
        <v>122</v>
      </c>
      <c r="AM129" s="124"/>
      <c r="AN129" s="124"/>
      <c r="AQ129" s="125">
        <f>IFERROR(VLOOKUP(AQ208,DAY!$A$2:$E$744,2,0),0)</f>
        <v>0</v>
      </c>
    </row>
    <row r="130" spans="1:62" ht="27.75" customHeight="1" x14ac:dyDescent="0.4">
      <c r="A130" s="318"/>
      <c r="B130" s="126" t="s">
        <v>2</v>
      </c>
      <c r="C130" s="35" t="str">
        <f>IFERROR(VLOOKUP(C182,DAY!$A$2:$E$3000,4,0),0)</f>
        <v>火</v>
      </c>
      <c r="D130" s="35" t="str">
        <f>IFERROR(VLOOKUP(D182,DAY!$A$2:$E$3000,4,0),0)</f>
        <v>水</v>
      </c>
      <c r="E130" s="35" t="str">
        <f>IFERROR(VLOOKUP(E182,DAY!$A$2:$E$3000,4,0),0)</f>
        <v>木</v>
      </c>
      <c r="F130" s="35" t="str">
        <f>IFERROR(VLOOKUP(F182,DAY!$A$2:$E$3000,4,0),0)</f>
        <v>金</v>
      </c>
      <c r="G130" s="35" t="str">
        <f>IFERROR(VLOOKUP(G182,DAY!$A$2:$E$3000,4,0),0)</f>
        <v>土</v>
      </c>
      <c r="H130" s="35" t="str">
        <f>IFERROR(VLOOKUP(H182,DAY!$A$2:$E$3000,4,0),0)</f>
        <v>日</v>
      </c>
      <c r="I130" s="35" t="str">
        <f>IFERROR(VLOOKUP(I182,DAY!$A$2:$E$3000,4,0),0)</f>
        <v>月</v>
      </c>
      <c r="J130" s="35" t="str">
        <f>IFERROR(VLOOKUP(J182,DAY!$A$2:$E$3000,4,0),0)</f>
        <v>火</v>
      </c>
      <c r="K130" s="35" t="str">
        <f>IFERROR(VLOOKUP(K182,DAY!$A$2:$E$3000,4,0),0)</f>
        <v>水</v>
      </c>
      <c r="L130" s="35" t="str">
        <f>IFERROR(VLOOKUP(L182,DAY!$A$2:$E$3000,4,0),0)</f>
        <v>木</v>
      </c>
      <c r="M130" s="35" t="str">
        <f>IFERROR(VLOOKUP(M182,DAY!$A$2:$E$3000,4,0),0)</f>
        <v>金</v>
      </c>
      <c r="N130" s="35" t="str">
        <f>IFERROR(VLOOKUP(N182,DAY!$A$2:$E$3000,4,0),0)</f>
        <v>土</v>
      </c>
      <c r="O130" s="35" t="str">
        <f>IFERROR(VLOOKUP(O182,DAY!$A$2:$E$3000,4,0),0)</f>
        <v>日</v>
      </c>
      <c r="P130" s="35" t="str">
        <f>IFERROR(VLOOKUP(P182,DAY!$A$2:$E$3000,4,0),0)</f>
        <v>月</v>
      </c>
      <c r="Q130" s="35" t="str">
        <f>IFERROR(VLOOKUP(Q182,DAY!$A$2:$E$3000,4,0),0)</f>
        <v>火</v>
      </c>
      <c r="R130" s="35" t="str">
        <f>IFERROR(VLOOKUP(R182,DAY!$A$2:$E$3000,4,0),0)</f>
        <v>水</v>
      </c>
      <c r="S130" s="35" t="str">
        <f>IFERROR(VLOOKUP(S182,DAY!$A$2:$E$3000,4,0),0)</f>
        <v>木</v>
      </c>
      <c r="T130" s="35" t="str">
        <f>IFERROR(VLOOKUP(T182,DAY!$A$2:$E$3000,4,0),0)</f>
        <v>金</v>
      </c>
      <c r="U130" s="35" t="str">
        <f>IFERROR(VLOOKUP(U182,DAY!$A$2:$E$3000,4,0),0)</f>
        <v>土</v>
      </c>
      <c r="V130" s="35" t="str">
        <f>IFERROR(VLOOKUP(V182,DAY!$A$2:$E$3000,4,0),0)</f>
        <v>日</v>
      </c>
      <c r="W130" s="35" t="str">
        <f>IFERROR(VLOOKUP(W182,DAY!$A$2:$E$3000,4,0),0)</f>
        <v>月</v>
      </c>
      <c r="X130" s="35" t="str">
        <f>IFERROR(VLOOKUP(X182,DAY!$A$2:$E$3000,4,0),0)</f>
        <v>火</v>
      </c>
      <c r="Y130" s="35" t="str">
        <f>IFERROR(VLOOKUP(Y182,DAY!$A$2:$E$3000,4,0),0)</f>
        <v>水</v>
      </c>
      <c r="Z130" s="35" t="str">
        <f>IFERROR(VLOOKUP(Z182,DAY!$A$2:$E$3000,4,0),0)</f>
        <v>木</v>
      </c>
      <c r="AA130" s="35" t="str">
        <f>IFERROR(VLOOKUP(AA182,DAY!$A$2:$E$3000,4,0),0)</f>
        <v>金</v>
      </c>
      <c r="AB130" s="35" t="str">
        <f>IFERROR(VLOOKUP(AB182,DAY!$A$2:$E$3000,4,0),0)</f>
        <v>土</v>
      </c>
      <c r="AC130" s="35" t="str">
        <f>IFERROR(VLOOKUP(AC182,DAY!$A$2:$E$3000,4,0),0)</f>
        <v>日</v>
      </c>
      <c r="AD130" s="35" t="str">
        <f>IFERROR(VLOOKUP(AD182,DAY!$A$2:$E$3000,4,0),0)</f>
        <v>月</v>
      </c>
      <c r="AE130" s="321"/>
      <c r="AF130" s="323"/>
      <c r="AG130" s="216"/>
      <c r="AH130" s="321"/>
      <c r="AI130" s="326"/>
      <c r="AJ130" s="216"/>
      <c r="AM130" s="124"/>
      <c r="AN130" s="124"/>
      <c r="AQ130" s="128">
        <f>IFERROR(VLOOKUP(AQ208,DAY!$A$2:$E$744,3,0),0)</f>
        <v>0</v>
      </c>
    </row>
    <row r="131" spans="1:62" ht="89.25" customHeight="1" x14ac:dyDescent="0.4">
      <c r="A131" s="318"/>
      <c r="B131" s="129" t="s">
        <v>3</v>
      </c>
      <c r="C131" s="36" t="str">
        <f>IFERROR(VLOOKUP(C182,DAY!$A$2:$E$3000,5,0),0)</f>
        <v/>
      </c>
      <c r="D131" s="36" t="str">
        <f>IFERROR(VLOOKUP(D182,DAY!$A$2:$E$3000,5,0),0)</f>
        <v/>
      </c>
      <c r="E131" s="36" t="str">
        <f>IFERROR(VLOOKUP(E182,DAY!$A$2:$E$3000,5,0),0)</f>
        <v/>
      </c>
      <c r="F131" s="36" t="str">
        <f>IFERROR(VLOOKUP(F182,DAY!$A$2:$E$3000,5,0),0)</f>
        <v/>
      </c>
      <c r="G131" s="36" t="str">
        <f>IFERROR(VLOOKUP(G182,DAY!$A$2:$E$3000,5,0),0)</f>
        <v/>
      </c>
      <c r="H131" s="36" t="str">
        <f>IFERROR(VLOOKUP(H182,DAY!$A$2:$E$3000,5,0),0)</f>
        <v/>
      </c>
      <c r="I131" s="36" t="str">
        <f>IFERROR(VLOOKUP(I182,DAY!$A$2:$E$3000,5,0),0)</f>
        <v/>
      </c>
      <c r="J131" s="36" t="str">
        <f>IFERROR(VLOOKUP(J182,DAY!$A$2:$E$3000,5,0),0)</f>
        <v/>
      </c>
      <c r="K131" s="36" t="str">
        <f>IFERROR(VLOOKUP(K182,DAY!$A$2:$E$3000,5,0),0)</f>
        <v/>
      </c>
      <c r="L131" s="36" t="str">
        <f>IFERROR(VLOOKUP(L182,DAY!$A$2:$E$3000,5,0),0)</f>
        <v/>
      </c>
      <c r="M131" s="36" t="str">
        <f>IFERROR(VLOOKUP(M182,DAY!$A$2:$E$3000,5,0),0)</f>
        <v/>
      </c>
      <c r="N131" s="36" t="str">
        <f>IFERROR(VLOOKUP(N182,DAY!$A$2:$E$3000,5,0),0)</f>
        <v/>
      </c>
      <c r="O131" s="36" t="str">
        <f>IFERROR(VLOOKUP(O182,DAY!$A$2:$E$3000,5,0),0)</f>
        <v/>
      </c>
      <c r="P131" s="36" t="str">
        <f>IFERROR(VLOOKUP(P182,DAY!$A$2:$E$3000,5,0),0)</f>
        <v/>
      </c>
      <c r="Q131" s="36" t="str">
        <f>IFERROR(VLOOKUP(Q182,DAY!$A$2:$E$3000,5,0),0)</f>
        <v/>
      </c>
      <c r="R131" s="36" t="str">
        <f>IFERROR(VLOOKUP(R182,DAY!$A$2:$E$3000,5,0),0)</f>
        <v/>
      </c>
      <c r="S131" s="36" t="str">
        <f>IFERROR(VLOOKUP(S182,DAY!$A$2:$E$3000,5,0),0)</f>
        <v/>
      </c>
      <c r="T131" s="36" t="str">
        <f>IFERROR(VLOOKUP(T182,DAY!$A$2:$E$3000,5,0),0)</f>
        <v/>
      </c>
      <c r="U131" s="36" t="str">
        <f>IFERROR(VLOOKUP(U182,DAY!$A$2:$E$3000,5,0),0)</f>
        <v/>
      </c>
      <c r="V131" s="36" t="str">
        <f>IFERROR(VLOOKUP(V182,DAY!$A$2:$E$3000,5,0),0)</f>
        <v/>
      </c>
      <c r="W131" s="36" t="str">
        <f>IFERROR(VLOOKUP(W182,DAY!$A$2:$E$3000,5,0),0)</f>
        <v/>
      </c>
      <c r="X131" s="36" t="str">
        <f>IFERROR(VLOOKUP(X182,DAY!$A$2:$E$3000,5,0),0)</f>
        <v/>
      </c>
      <c r="Y131" s="36" t="str">
        <f>IFERROR(VLOOKUP(Y182,DAY!$A$2:$E$3000,5,0),0)</f>
        <v/>
      </c>
      <c r="Z131" s="36" t="str">
        <f>IFERROR(VLOOKUP(Z182,DAY!$A$2:$E$3000,5,0),0)</f>
        <v/>
      </c>
      <c r="AA131" s="36" t="str">
        <f>IFERROR(VLOOKUP(AA182,DAY!$A$2:$E$3000,5,0),0)</f>
        <v/>
      </c>
      <c r="AB131" s="36" t="str">
        <f>IFERROR(VLOOKUP(AB182,DAY!$A$2:$E$3000,5,0),0)</f>
        <v/>
      </c>
      <c r="AC131" s="36" t="str">
        <f>IFERROR(VLOOKUP(AC182,DAY!$A$2:$E$3000,5,0),0)</f>
        <v/>
      </c>
      <c r="AD131" s="36" t="str">
        <f>IFERROR(VLOOKUP(AD182,DAY!$A$2:$E$3000,5,0),0)</f>
        <v/>
      </c>
      <c r="AE131" s="321"/>
      <c r="AF131" s="323"/>
      <c r="AG131" s="217"/>
      <c r="AH131" s="321"/>
      <c r="AI131" s="326"/>
      <c r="AJ131" s="217"/>
      <c r="AM131" s="137"/>
      <c r="AN131" s="137"/>
      <c r="AQ131" s="128">
        <f>IFERROR(VLOOKUP(AQ208,DAY!$A$2:$E$744,4,0),0)</f>
        <v>0</v>
      </c>
    </row>
    <row r="132" spans="1:62" ht="27.75" customHeight="1" x14ac:dyDescent="0.4">
      <c r="A132" s="318"/>
      <c r="B132" s="130" t="s">
        <v>4</v>
      </c>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172">
        <f>IF(COUNT(C132:AD132)=0,+(COUNTIF(C132:AD132,"作業"))+(COUNTIF(C132:AD132,"休日")),"")</f>
        <v>0</v>
      </c>
      <c r="AF132" s="174">
        <f>IF(+COUNT(C132:AD132)=0,(COUNTIF(C132:AD132,"休日")),"")</f>
        <v>0</v>
      </c>
      <c r="AG132" s="315"/>
      <c r="AH132" s="172">
        <f>IF(COUNT(C133:AD133)=0,+(COUNTIF(C133:AD133,"作業"))+(COUNTIF(C133:AD133,"休日")),"")</f>
        <v>0</v>
      </c>
      <c r="AI132" s="174">
        <f>IF(COUNT(C133:AD133)=0,(COUNTIF(C133:AD133,"休日")),"")</f>
        <v>0</v>
      </c>
      <c r="AJ132" s="311"/>
      <c r="AL132" s="131"/>
      <c r="AM132" s="124" t="str">
        <f>IF(ISTEXT(C132),"集計期間","集計期間外")</f>
        <v>集計期間外</v>
      </c>
      <c r="AN132" s="124"/>
      <c r="AQ132" s="129">
        <f>IFERROR(VLOOKUP(AQ208,DAY!$A$2:$E$744,5,0),0)</f>
        <v>0</v>
      </c>
    </row>
    <row r="133" spans="1:62" ht="27.75" customHeight="1" thickBot="1" x14ac:dyDescent="0.45">
      <c r="A133" s="319"/>
      <c r="B133" s="132" t="s">
        <v>5</v>
      </c>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313">
        <f>IFERROR(AM133,0)</f>
        <v>0</v>
      </c>
      <c r="AF133" s="314"/>
      <c r="AG133" s="316"/>
      <c r="AH133" s="313">
        <f>IFERROR(AN133,0)</f>
        <v>0</v>
      </c>
      <c r="AI133" s="314"/>
      <c r="AJ133" s="312"/>
      <c r="AM133" s="133" t="e">
        <f>ROUND(AF132/AE132,3)</f>
        <v>#DIV/0!</v>
      </c>
      <c r="AN133" s="134" t="e">
        <f>ROUND(AI132/AH132,3)</f>
        <v>#DIV/0!</v>
      </c>
      <c r="AQ133" s="135">
        <f>IFERROR(VLOOKUP(AQ208,DAY!$A$2:$E$744,6,0),0)</f>
        <v>0</v>
      </c>
    </row>
    <row r="134" spans="1:62" ht="27.75" customHeight="1" thickBot="1" x14ac:dyDescent="0.45">
      <c r="A134" s="317" t="s">
        <v>81</v>
      </c>
      <c r="B134" s="122" t="s">
        <v>0</v>
      </c>
      <c r="C134" s="29">
        <f>IFERROR(VLOOKUP(C183,DAY!$A$2:$E$3000,2,0),0)</f>
        <v>9</v>
      </c>
      <c r="D134" s="29">
        <f>IFERROR(VLOOKUP(D183,DAY!$A$2:$E$3000,2,0),0)</f>
        <v>9</v>
      </c>
      <c r="E134" s="29">
        <f>IFERROR(VLOOKUP(E183,DAY!$A$2:$E$3000,2,0),0)</f>
        <v>9</v>
      </c>
      <c r="F134" s="29">
        <f>IFERROR(VLOOKUP(F183,DAY!$A$2:$E$3000,2,0),0)</f>
        <v>9</v>
      </c>
      <c r="G134" s="29">
        <f>IFERROR(VLOOKUP(G183,DAY!$A$2:$E$3000,2,0),0)</f>
        <v>9</v>
      </c>
      <c r="H134" s="29">
        <f>IFERROR(VLOOKUP(H183,DAY!$A$2:$E$3000,2,0),0)</f>
        <v>9</v>
      </c>
      <c r="I134" s="29">
        <f>IFERROR(VLOOKUP(I183,DAY!$A$2:$E$3000,2,0),0)</f>
        <v>9</v>
      </c>
      <c r="J134" s="29">
        <f>IFERROR(VLOOKUP(J183,DAY!$A$2:$E$3000,2,0),0)</f>
        <v>9</v>
      </c>
      <c r="K134" s="29">
        <f>IFERROR(VLOOKUP(K183,DAY!$A$2:$E$3000,2,0),0)</f>
        <v>9</v>
      </c>
      <c r="L134" s="29">
        <f>IFERROR(VLOOKUP(L183,DAY!$A$2:$E$3000,2,0),0)</f>
        <v>9</v>
      </c>
      <c r="M134" s="29">
        <f>IFERROR(VLOOKUP(M183,DAY!$A$2:$E$3000,2,0),0)</f>
        <v>9</v>
      </c>
      <c r="N134" s="29">
        <f>IFERROR(VLOOKUP(N183,DAY!$A$2:$E$3000,2,0),0)</f>
        <v>9</v>
      </c>
      <c r="O134" s="29">
        <f>IFERROR(VLOOKUP(O183,DAY!$A$2:$E$3000,2,0),0)</f>
        <v>9</v>
      </c>
      <c r="P134" s="29">
        <f>IFERROR(VLOOKUP(P183,DAY!$A$2:$E$3000,2,0),0)</f>
        <v>9</v>
      </c>
      <c r="Q134" s="29">
        <f>IFERROR(VLOOKUP(Q183,DAY!$A$2:$E$3000,2,0),0)</f>
        <v>9</v>
      </c>
      <c r="R134" s="29">
        <f>IFERROR(VLOOKUP(R183,DAY!$A$2:$E$3000,2,0),0)</f>
        <v>9</v>
      </c>
      <c r="S134" s="29">
        <f>IFERROR(VLOOKUP(S183,DAY!$A$2:$E$3000,2,0),0)</f>
        <v>10</v>
      </c>
      <c r="T134" s="29">
        <f>IFERROR(VLOOKUP(T183,DAY!$A$2:$E$3000,2,0),0)</f>
        <v>10</v>
      </c>
      <c r="U134" s="29">
        <f>IFERROR(VLOOKUP(U183,DAY!$A$2:$E$3000,2,0),0)</f>
        <v>10</v>
      </c>
      <c r="V134" s="29">
        <f>IFERROR(VLOOKUP(V183,DAY!$A$2:$E$3000,2,0),0)</f>
        <v>10</v>
      </c>
      <c r="W134" s="29">
        <f>IFERROR(VLOOKUP(W183,DAY!$A$2:$E$3000,2,0),0)</f>
        <v>10</v>
      </c>
      <c r="X134" s="29">
        <f>IFERROR(VLOOKUP(X183,DAY!$A$2:$E$3000,2,0),0)</f>
        <v>10</v>
      </c>
      <c r="Y134" s="29">
        <f>IFERROR(VLOOKUP(Y183,DAY!$A$2:$E$3000,2,0),0)</f>
        <v>10</v>
      </c>
      <c r="Z134" s="29">
        <f>IFERROR(VLOOKUP(Z183,DAY!$A$2:$E$3000,2,0),0)</f>
        <v>10</v>
      </c>
      <c r="AA134" s="29">
        <f>IFERROR(VLOOKUP(AA183,DAY!$A$2:$E$3000,2,0),0)</f>
        <v>10</v>
      </c>
      <c r="AB134" s="29">
        <f>IFERROR(VLOOKUP(AB183,DAY!$A$2:$E$3000,2,0),0)</f>
        <v>10</v>
      </c>
      <c r="AC134" s="29">
        <f>IFERROR(VLOOKUP(AC183,DAY!$A$2:$E$3000,2,0),0)</f>
        <v>10</v>
      </c>
      <c r="AD134" s="29">
        <f>IFERROR(VLOOKUP(AD183,DAY!$A$2:$E$3000,2,0),0)</f>
        <v>10</v>
      </c>
      <c r="AE134" s="320" t="s">
        <v>11</v>
      </c>
      <c r="AF134" s="322" t="s">
        <v>12</v>
      </c>
      <c r="AG134" s="175" t="str">
        <f>IF($AE$6="",$AM$4,$AM$7)</f>
        <v/>
      </c>
      <c r="AH134" s="324" t="s">
        <v>11</v>
      </c>
      <c r="AI134" s="325" t="s">
        <v>13</v>
      </c>
      <c r="AJ134" s="175" t="str">
        <f>IF($AE$6="",$AM$4,$AM$7)</f>
        <v/>
      </c>
      <c r="AK134" s="131"/>
      <c r="AM134" s="124"/>
      <c r="AN134" s="124"/>
      <c r="AQ134" s="136">
        <f>IFERROR(VLOOKUP(AQ208,DAY!$A$2:$E$744,7,0),0)</f>
        <v>0</v>
      </c>
    </row>
    <row r="135" spans="1:62" ht="27.75" customHeight="1" x14ac:dyDescent="0.4">
      <c r="A135" s="318"/>
      <c r="B135" s="123" t="s">
        <v>1</v>
      </c>
      <c r="C135" s="32">
        <f>IFERROR(VLOOKUP(C183,DAY!$A$2:$E$3000,3,0),0)</f>
        <v>15</v>
      </c>
      <c r="D135" s="32">
        <f>IFERROR(VLOOKUP(D183,DAY!$A$2:$E$3000,3,0),0)</f>
        <v>16</v>
      </c>
      <c r="E135" s="32">
        <f>IFERROR(VLOOKUP(E183,DAY!$A$2:$E$3000,3,0),0)</f>
        <v>17</v>
      </c>
      <c r="F135" s="32">
        <f>IFERROR(VLOOKUP(F183,DAY!$A$2:$E$3000,3,0),0)</f>
        <v>18</v>
      </c>
      <c r="G135" s="32">
        <f>IFERROR(VLOOKUP(G183,DAY!$A$2:$E$3000,3,0),0)</f>
        <v>19</v>
      </c>
      <c r="H135" s="32">
        <f>IFERROR(VLOOKUP(H183,DAY!$A$2:$E$3000,3,0),0)</f>
        <v>20</v>
      </c>
      <c r="I135" s="32">
        <f>IFERROR(VLOOKUP(I183,DAY!$A$2:$E$3000,3,0),0)</f>
        <v>21</v>
      </c>
      <c r="J135" s="32">
        <f>IFERROR(VLOOKUP(J183,DAY!$A$2:$E$3000,3,0),0)</f>
        <v>22</v>
      </c>
      <c r="K135" s="32">
        <f>IFERROR(VLOOKUP(K183,DAY!$A$2:$E$3000,3,0),0)</f>
        <v>23</v>
      </c>
      <c r="L135" s="32">
        <f>IFERROR(VLOOKUP(L183,DAY!$A$2:$E$3000,3,0),0)</f>
        <v>24</v>
      </c>
      <c r="M135" s="32">
        <f>IFERROR(VLOOKUP(M183,DAY!$A$2:$E$3000,3,0),0)</f>
        <v>25</v>
      </c>
      <c r="N135" s="32">
        <f>IFERROR(VLOOKUP(N183,DAY!$A$2:$E$3000,3,0),0)</f>
        <v>26</v>
      </c>
      <c r="O135" s="32">
        <f>IFERROR(VLOOKUP(O183,DAY!$A$2:$E$3000,3,0),0)</f>
        <v>27</v>
      </c>
      <c r="P135" s="32">
        <f>IFERROR(VLOOKUP(P183,DAY!$A$2:$E$3000,3,0),0)</f>
        <v>28</v>
      </c>
      <c r="Q135" s="32">
        <f>IFERROR(VLOOKUP(Q183,DAY!$A$2:$E$3000,3,0),0)</f>
        <v>29</v>
      </c>
      <c r="R135" s="32">
        <f>IFERROR(VLOOKUP(R183,DAY!$A$2:$E$3000,3,0),0)</f>
        <v>30</v>
      </c>
      <c r="S135" s="32">
        <f>IFERROR(VLOOKUP(S183,DAY!$A$2:$E$3000,3,0),0)</f>
        <v>1</v>
      </c>
      <c r="T135" s="32">
        <f>IFERROR(VLOOKUP(T183,DAY!$A$2:$E$3000,3,0),0)</f>
        <v>2</v>
      </c>
      <c r="U135" s="32">
        <f>IFERROR(VLOOKUP(U183,DAY!$A$2:$E$3000,3,0),0)</f>
        <v>3</v>
      </c>
      <c r="V135" s="32">
        <f>IFERROR(VLOOKUP(V183,DAY!$A$2:$E$3000,3,0),0)</f>
        <v>4</v>
      </c>
      <c r="W135" s="32">
        <f>IFERROR(VLOOKUP(W183,DAY!$A$2:$E$3000,3,0),0)</f>
        <v>5</v>
      </c>
      <c r="X135" s="32">
        <f>IFERROR(VLOOKUP(X183,DAY!$A$2:$E$3000,3,0),0)</f>
        <v>6</v>
      </c>
      <c r="Y135" s="32">
        <f>IFERROR(VLOOKUP(Y183,DAY!$A$2:$E$3000,3,0),0)</f>
        <v>7</v>
      </c>
      <c r="Z135" s="32">
        <f>IFERROR(VLOOKUP(Z183,DAY!$A$2:$E$3000,3,0),0)</f>
        <v>8</v>
      </c>
      <c r="AA135" s="32">
        <f>IFERROR(VLOOKUP(AA183,DAY!$A$2:$E$3000,3,0),0)</f>
        <v>9</v>
      </c>
      <c r="AB135" s="32">
        <f>IFERROR(VLOOKUP(AB183,DAY!$A$2:$E$3000,3,0),0)</f>
        <v>10</v>
      </c>
      <c r="AC135" s="32">
        <f>IFERROR(VLOOKUP(AC183,DAY!$A$2:$E$3000,3,0),0)</f>
        <v>11</v>
      </c>
      <c r="AD135" s="33">
        <f>IFERROR(VLOOKUP(AD183,DAY!$A$2:$E$3000,3,0),0)</f>
        <v>12</v>
      </c>
      <c r="AE135" s="321"/>
      <c r="AF135" s="323"/>
      <c r="AG135" s="216" t="s">
        <v>122</v>
      </c>
      <c r="AH135" s="321"/>
      <c r="AI135" s="326"/>
      <c r="AJ135" s="216" t="s">
        <v>122</v>
      </c>
      <c r="AM135" s="124"/>
      <c r="AN135" s="124"/>
      <c r="AQ135" s="125">
        <f>IFERROR(VLOOKUP(AQ214,DAY!$A$2:$E$744,2,0),0)</f>
        <v>0</v>
      </c>
    </row>
    <row r="136" spans="1:62" ht="27.75" customHeight="1" x14ac:dyDescent="0.4">
      <c r="A136" s="318"/>
      <c r="B136" s="126" t="s">
        <v>2</v>
      </c>
      <c r="C136" s="35" t="str">
        <f>IFERROR(VLOOKUP(C183,DAY!$A$2:$E$3000,4,0),0)</f>
        <v>火</v>
      </c>
      <c r="D136" s="35" t="str">
        <f>IFERROR(VLOOKUP(D183,DAY!$A$2:$E$3000,4,0),0)</f>
        <v>水</v>
      </c>
      <c r="E136" s="35" t="str">
        <f>IFERROR(VLOOKUP(E183,DAY!$A$2:$E$3000,4,0),0)</f>
        <v>木</v>
      </c>
      <c r="F136" s="35" t="str">
        <f>IFERROR(VLOOKUP(F183,DAY!$A$2:$E$3000,4,0),0)</f>
        <v>金</v>
      </c>
      <c r="G136" s="35" t="str">
        <f>IFERROR(VLOOKUP(G183,DAY!$A$2:$E$3000,4,0),0)</f>
        <v>土</v>
      </c>
      <c r="H136" s="35" t="str">
        <f>IFERROR(VLOOKUP(H183,DAY!$A$2:$E$3000,4,0),0)</f>
        <v>日</v>
      </c>
      <c r="I136" s="35" t="str">
        <f>IFERROR(VLOOKUP(I183,DAY!$A$2:$E$3000,4,0),0)</f>
        <v>月</v>
      </c>
      <c r="J136" s="35" t="str">
        <f>IFERROR(VLOOKUP(J183,DAY!$A$2:$E$3000,4,0),0)</f>
        <v>火</v>
      </c>
      <c r="K136" s="35" t="str">
        <f>IFERROR(VLOOKUP(K183,DAY!$A$2:$E$3000,4,0),0)</f>
        <v>水</v>
      </c>
      <c r="L136" s="35" t="str">
        <f>IFERROR(VLOOKUP(L183,DAY!$A$2:$E$3000,4,0),0)</f>
        <v>木</v>
      </c>
      <c r="M136" s="35" t="str">
        <f>IFERROR(VLOOKUP(M183,DAY!$A$2:$E$3000,4,0),0)</f>
        <v>金</v>
      </c>
      <c r="N136" s="35" t="str">
        <f>IFERROR(VLOOKUP(N183,DAY!$A$2:$E$3000,4,0),0)</f>
        <v>土</v>
      </c>
      <c r="O136" s="35" t="str">
        <f>IFERROR(VLOOKUP(O183,DAY!$A$2:$E$3000,4,0),0)</f>
        <v>日</v>
      </c>
      <c r="P136" s="35" t="str">
        <f>IFERROR(VLOOKUP(P183,DAY!$A$2:$E$3000,4,0),0)</f>
        <v>月</v>
      </c>
      <c r="Q136" s="35" t="str">
        <f>IFERROR(VLOOKUP(Q183,DAY!$A$2:$E$3000,4,0),0)</f>
        <v>火</v>
      </c>
      <c r="R136" s="35" t="str">
        <f>IFERROR(VLOOKUP(R183,DAY!$A$2:$E$3000,4,0),0)</f>
        <v>水</v>
      </c>
      <c r="S136" s="35" t="str">
        <f>IFERROR(VLOOKUP(S183,DAY!$A$2:$E$3000,4,0),0)</f>
        <v>木</v>
      </c>
      <c r="T136" s="35" t="str">
        <f>IFERROR(VLOOKUP(T183,DAY!$A$2:$E$3000,4,0),0)</f>
        <v>金</v>
      </c>
      <c r="U136" s="35" t="str">
        <f>IFERROR(VLOOKUP(U183,DAY!$A$2:$E$3000,4,0),0)</f>
        <v>土</v>
      </c>
      <c r="V136" s="35" t="str">
        <f>IFERROR(VLOOKUP(V183,DAY!$A$2:$E$3000,4,0),0)</f>
        <v>日</v>
      </c>
      <c r="W136" s="35" t="str">
        <f>IFERROR(VLOOKUP(W183,DAY!$A$2:$E$3000,4,0),0)</f>
        <v>月</v>
      </c>
      <c r="X136" s="35" t="str">
        <f>IFERROR(VLOOKUP(X183,DAY!$A$2:$E$3000,4,0),0)</f>
        <v>火</v>
      </c>
      <c r="Y136" s="35" t="str">
        <f>IFERROR(VLOOKUP(Y183,DAY!$A$2:$E$3000,4,0),0)</f>
        <v>水</v>
      </c>
      <c r="Z136" s="35" t="str">
        <f>IFERROR(VLOOKUP(Z183,DAY!$A$2:$E$3000,4,0),0)</f>
        <v>木</v>
      </c>
      <c r="AA136" s="35" t="str">
        <f>IFERROR(VLOOKUP(AA183,DAY!$A$2:$E$3000,4,0),0)</f>
        <v>金</v>
      </c>
      <c r="AB136" s="35" t="str">
        <f>IFERROR(VLOOKUP(AB183,DAY!$A$2:$E$3000,4,0),0)</f>
        <v>土</v>
      </c>
      <c r="AC136" s="35" t="str">
        <f>IFERROR(VLOOKUP(AC183,DAY!$A$2:$E$3000,4,0),0)</f>
        <v>日</v>
      </c>
      <c r="AD136" s="35" t="str">
        <f>IFERROR(VLOOKUP(AD183,DAY!$A$2:$E$3000,4,0),0)</f>
        <v>月</v>
      </c>
      <c r="AE136" s="321"/>
      <c r="AF136" s="323"/>
      <c r="AG136" s="216"/>
      <c r="AH136" s="321"/>
      <c r="AI136" s="326"/>
      <c r="AJ136" s="216"/>
      <c r="AM136" s="124"/>
      <c r="AN136" s="124"/>
      <c r="AQ136" s="128">
        <f>IFERROR(VLOOKUP(AQ214,DAY!$A$2:$E$744,3,0),0)</f>
        <v>0</v>
      </c>
    </row>
    <row r="137" spans="1:62" ht="89.25" customHeight="1" x14ac:dyDescent="0.4">
      <c r="A137" s="318"/>
      <c r="B137" s="129" t="s">
        <v>3</v>
      </c>
      <c r="C137" s="36" t="str">
        <f>IFERROR(VLOOKUP(C183,DAY!$A$2:$E$3000,5,0),0)</f>
        <v/>
      </c>
      <c r="D137" s="36" t="str">
        <f>IFERROR(VLOOKUP(D183,DAY!$A$2:$E$3000,5,0),0)</f>
        <v/>
      </c>
      <c r="E137" s="36" t="str">
        <f>IFERROR(VLOOKUP(E183,DAY!$A$2:$E$3000,5,0),0)</f>
        <v/>
      </c>
      <c r="F137" s="36" t="str">
        <f>IFERROR(VLOOKUP(F183,DAY!$A$2:$E$3000,5,0),0)</f>
        <v/>
      </c>
      <c r="G137" s="36" t="str">
        <f>IFERROR(VLOOKUP(G183,DAY!$A$2:$E$3000,5,0),0)</f>
        <v/>
      </c>
      <c r="H137" s="36" t="str">
        <f>IFERROR(VLOOKUP(H183,DAY!$A$2:$E$3000,5,0),0)</f>
        <v/>
      </c>
      <c r="I137" s="36" t="str">
        <f>IFERROR(VLOOKUP(I183,DAY!$A$2:$E$3000,5,0),0)</f>
        <v>敬老の日</v>
      </c>
      <c r="J137" s="36" t="str">
        <f>IFERROR(VLOOKUP(J183,DAY!$A$2:$E$3000,5,0),0)</f>
        <v>国民の休日</v>
      </c>
      <c r="K137" s="36" t="str">
        <f>IFERROR(VLOOKUP(K183,DAY!$A$2:$E$3000,5,0),0)</f>
        <v>秋分の日</v>
      </c>
      <c r="L137" s="36" t="str">
        <f>IFERROR(VLOOKUP(L183,DAY!$A$2:$E$3000,5,0),0)</f>
        <v/>
      </c>
      <c r="M137" s="36" t="str">
        <f>IFERROR(VLOOKUP(M183,DAY!$A$2:$E$3000,5,0),0)</f>
        <v/>
      </c>
      <c r="N137" s="36" t="str">
        <f>IFERROR(VLOOKUP(N183,DAY!$A$2:$E$3000,5,0),0)</f>
        <v/>
      </c>
      <c r="O137" s="36" t="str">
        <f>IFERROR(VLOOKUP(O183,DAY!$A$2:$E$3000,5,0),0)</f>
        <v/>
      </c>
      <c r="P137" s="36" t="str">
        <f>IFERROR(VLOOKUP(P183,DAY!$A$2:$E$3000,5,0),0)</f>
        <v/>
      </c>
      <c r="Q137" s="36" t="str">
        <f>IFERROR(VLOOKUP(Q183,DAY!$A$2:$E$3000,5,0),0)</f>
        <v/>
      </c>
      <c r="R137" s="36" t="str">
        <f>IFERROR(VLOOKUP(R183,DAY!$A$2:$E$3000,5,0),0)</f>
        <v/>
      </c>
      <c r="S137" s="36" t="str">
        <f>IFERROR(VLOOKUP(S183,DAY!$A$2:$E$3000,5,0),0)</f>
        <v/>
      </c>
      <c r="T137" s="36" t="str">
        <f>IFERROR(VLOOKUP(T183,DAY!$A$2:$E$3000,5,0),0)</f>
        <v/>
      </c>
      <c r="U137" s="36" t="str">
        <f>IFERROR(VLOOKUP(U183,DAY!$A$2:$E$3000,5,0),0)</f>
        <v/>
      </c>
      <c r="V137" s="36" t="str">
        <f>IFERROR(VLOOKUP(V183,DAY!$A$2:$E$3000,5,0),0)</f>
        <v/>
      </c>
      <c r="W137" s="36" t="str">
        <f>IFERROR(VLOOKUP(W183,DAY!$A$2:$E$3000,5,0),0)</f>
        <v/>
      </c>
      <c r="X137" s="36" t="str">
        <f>IFERROR(VLOOKUP(X183,DAY!$A$2:$E$3000,5,0),0)</f>
        <v/>
      </c>
      <c r="Y137" s="36" t="str">
        <f>IFERROR(VLOOKUP(Y183,DAY!$A$2:$E$3000,5,0),0)</f>
        <v/>
      </c>
      <c r="Z137" s="36" t="str">
        <f>IFERROR(VLOOKUP(Z183,DAY!$A$2:$E$3000,5,0),0)</f>
        <v/>
      </c>
      <c r="AA137" s="36" t="str">
        <f>IFERROR(VLOOKUP(AA183,DAY!$A$2:$E$3000,5,0),0)</f>
        <v/>
      </c>
      <c r="AB137" s="36" t="str">
        <f>IFERROR(VLOOKUP(AB183,DAY!$A$2:$E$3000,5,0),0)</f>
        <v/>
      </c>
      <c r="AC137" s="36" t="str">
        <f>IFERROR(VLOOKUP(AC183,DAY!$A$2:$E$3000,5,0),0)</f>
        <v/>
      </c>
      <c r="AD137" s="36" t="str">
        <f>IFERROR(VLOOKUP(AD183,DAY!$A$2:$E$3000,5,0),0)</f>
        <v>スポーツの日</v>
      </c>
      <c r="AE137" s="321"/>
      <c r="AF137" s="323"/>
      <c r="AG137" s="217"/>
      <c r="AH137" s="321"/>
      <c r="AI137" s="326"/>
      <c r="AJ137" s="217"/>
      <c r="AM137" s="137"/>
      <c r="AN137" s="137"/>
      <c r="AQ137" s="128">
        <f>IFERROR(VLOOKUP(AQ214,DAY!$A$2:$E$744,4,0),0)</f>
        <v>0</v>
      </c>
    </row>
    <row r="138" spans="1:62" ht="27.75" customHeight="1" x14ac:dyDescent="0.4">
      <c r="A138" s="318"/>
      <c r="B138" s="130" t="s">
        <v>4</v>
      </c>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172">
        <f>IF(COUNT(C138:AD138)=0,+(COUNTIF(C138:AD138,"作業"))+(COUNTIF(C138:AD138,"休日")),"")</f>
        <v>0</v>
      </c>
      <c r="AF138" s="174">
        <f>IF(+COUNT(C138:AD138)=0,(COUNTIF(C138:AD138,"休日")),"")</f>
        <v>0</v>
      </c>
      <c r="AG138" s="315"/>
      <c r="AH138" s="172">
        <f>IF(COUNT(C139:AD139)=0,+(COUNTIF(C139:AD139,"作業"))+(COUNTIF(C139:AD139,"休日")),"")</f>
        <v>0</v>
      </c>
      <c r="AI138" s="174">
        <f>IF(COUNT(C139:AD139)=0,(COUNTIF(C139:AD139,"休日")),"")</f>
        <v>0</v>
      </c>
      <c r="AJ138" s="311"/>
      <c r="AL138" s="131"/>
      <c r="AM138" s="124" t="str">
        <f>IF(ISTEXT(C138),"集計期間","集計期間外")</f>
        <v>集計期間外</v>
      </c>
      <c r="AN138" s="124"/>
      <c r="AQ138" s="129">
        <f>IFERROR(VLOOKUP(AQ214,DAY!$A$2:$E$744,5,0),0)</f>
        <v>0</v>
      </c>
    </row>
    <row r="139" spans="1:62" ht="27.75" customHeight="1" thickBot="1" x14ac:dyDescent="0.45">
      <c r="A139" s="319"/>
      <c r="B139" s="132" t="s">
        <v>5</v>
      </c>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313">
        <f>IFERROR(AM139,0)</f>
        <v>0</v>
      </c>
      <c r="AF139" s="314"/>
      <c r="AG139" s="316"/>
      <c r="AH139" s="313">
        <f>IFERROR(AN139,0)</f>
        <v>0</v>
      </c>
      <c r="AI139" s="314"/>
      <c r="AJ139" s="312"/>
      <c r="AM139" s="133" t="e">
        <f>ROUND(AF138/AE138,3)</f>
        <v>#DIV/0!</v>
      </c>
      <c r="AN139" s="134" t="e">
        <f>ROUND(AI138/AH138,3)</f>
        <v>#DIV/0!</v>
      </c>
      <c r="AQ139" s="135">
        <f>IFERROR(VLOOKUP(AQ214,DAY!$A$2:$E$744,6,0),0)</f>
        <v>0</v>
      </c>
    </row>
    <row r="140" spans="1:62" ht="21.75" customHeight="1" thickBot="1" x14ac:dyDescent="0.45">
      <c r="A140" s="140"/>
      <c r="B140" s="141"/>
      <c r="C140" s="141"/>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307"/>
      <c r="AF140" s="307"/>
      <c r="AG140" s="142"/>
      <c r="AH140" s="307"/>
      <c r="AI140" s="307"/>
      <c r="AJ140" s="143"/>
      <c r="AK140" s="131"/>
      <c r="AM140" s="124"/>
      <c r="AN140" s="124"/>
      <c r="AQ140" s="136">
        <f>IFERROR(VLOOKUP(AQ214,DAY!$A$2:$E$744,7,0),0)</f>
        <v>0</v>
      </c>
      <c r="BJ140" s="144"/>
    </row>
    <row r="141" spans="1:62" ht="15" customHeight="1" x14ac:dyDescent="0.4">
      <c r="A141" s="140"/>
      <c r="B141" s="141"/>
      <c r="C141" s="141"/>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AM141" s="124"/>
      <c r="AN141" s="124"/>
    </row>
    <row r="142" spans="1:62" x14ac:dyDescent="0.4">
      <c r="A142" s="140"/>
      <c r="B142" s="141"/>
      <c r="C142" s="141"/>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AM142" s="124"/>
      <c r="AN142" s="124"/>
    </row>
    <row r="143" spans="1:62" x14ac:dyDescent="0.4">
      <c r="A143" s="140"/>
      <c r="B143" s="141"/>
      <c r="C143" s="141"/>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AM143" s="124"/>
      <c r="AN143" s="124"/>
    </row>
    <row r="144" spans="1:62" ht="15" hidden="1" customHeight="1" x14ac:dyDescent="0.4">
      <c r="A144" s="140"/>
      <c r="B144" s="141"/>
      <c r="C144" s="141"/>
      <c r="D144" s="140"/>
      <c r="E144" s="140"/>
      <c r="F144" s="140"/>
      <c r="G144" s="140"/>
      <c r="H144" s="140"/>
      <c r="I144" s="140"/>
      <c r="J144" s="140"/>
      <c r="K144" s="140"/>
      <c r="L144" s="140"/>
      <c r="M144" s="140"/>
      <c r="N144" s="140"/>
      <c r="O144" s="140"/>
      <c r="P144" s="140"/>
      <c r="Q144" s="140"/>
      <c r="AM144" s="124"/>
      <c r="AN144" s="124"/>
    </row>
    <row r="145" spans="1:40" ht="15" hidden="1" customHeight="1" thickBot="1" x14ac:dyDescent="0.45">
      <c r="A145" s="140"/>
      <c r="B145" s="141"/>
      <c r="C145" s="141"/>
      <c r="D145" s="140"/>
      <c r="E145" s="140"/>
      <c r="F145" s="140"/>
      <c r="G145" s="140"/>
      <c r="H145" s="140"/>
      <c r="I145" s="140"/>
      <c r="J145" s="140"/>
      <c r="K145" s="140"/>
      <c r="L145" s="140"/>
      <c r="M145" s="140"/>
      <c r="N145" s="140"/>
      <c r="O145" s="140"/>
      <c r="P145" s="140"/>
      <c r="Q145" s="140"/>
      <c r="AM145" s="124"/>
      <c r="AN145" s="124"/>
    </row>
    <row r="146" spans="1:40" ht="15.75" hidden="1" thickBot="1" x14ac:dyDescent="0.45">
      <c r="A146" s="140"/>
      <c r="B146" s="141"/>
      <c r="C146" s="141"/>
      <c r="D146" s="140"/>
      <c r="E146" s="140"/>
      <c r="F146" s="140"/>
      <c r="G146" s="140"/>
      <c r="H146" s="140"/>
      <c r="I146" s="140"/>
      <c r="J146" s="140"/>
      <c r="K146" s="140"/>
      <c r="L146" s="140"/>
      <c r="M146" s="140"/>
      <c r="N146" s="140"/>
      <c r="O146" s="140"/>
      <c r="P146" s="140"/>
      <c r="Q146" s="140"/>
      <c r="AF146" s="102" t="s">
        <v>119</v>
      </c>
      <c r="AG146" s="145">
        <f>COUNTIF(AG24:AG139,"クリア")</f>
        <v>0</v>
      </c>
      <c r="AI146" s="102" t="s">
        <v>121</v>
      </c>
      <c r="AJ146" s="145">
        <f>COUNTIF(AJ24:AJ139,"達成")</f>
        <v>0</v>
      </c>
      <c r="AL146" s="102" t="s">
        <v>120</v>
      </c>
      <c r="AM146" s="146">
        <f>COUNTIF(AM24:AM138,"集計期間")</f>
        <v>0</v>
      </c>
      <c r="AN146" s="124"/>
    </row>
    <row r="147" spans="1:40" ht="26.25" hidden="1" x14ac:dyDescent="0.4">
      <c r="A147" s="140"/>
      <c r="B147" s="141"/>
      <c r="C147" s="141"/>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7"/>
      <c r="AA147" s="148"/>
      <c r="AB147" s="148"/>
      <c r="AC147" s="148"/>
      <c r="AD147" s="148"/>
      <c r="AE147" s="149"/>
      <c r="AF147" s="149"/>
      <c r="AG147" s="149"/>
      <c r="AH147" s="148"/>
      <c r="AI147" s="148"/>
      <c r="AJ147" s="148"/>
      <c r="AM147" s="124"/>
      <c r="AN147" s="124"/>
    </row>
    <row r="148" spans="1:40" hidden="1" x14ac:dyDescent="0.4"/>
    <row r="149" spans="1:40" hidden="1" x14ac:dyDescent="0.4">
      <c r="A149" s="150"/>
      <c r="B149" s="151"/>
      <c r="C149" s="128"/>
      <c r="D149" s="152"/>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4"/>
    </row>
    <row r="150" spans="1:40" ht="21" hidden="1" x14ac:dyDescent="0.4">
      <c r="A150" s="155"/>
      <c r="C150" s="156" t="s">
        <v>87</v>
      </c>
      <c r="D150" s="156" t="s">
        <v>87</v>
      </c>
      <c r="F150" s="152" t="s">
        <v>82</v>
      </c>
      <c r="Z150" s="102" t="s">
        <v>49</v>
      </c>
      <c r="AA150" s="102">
        <v>0</v>
      </c>
      <c r="AE150" s="107"/>
      <c r="AI150" s="157"/>
    </row>
    <row r="151" spans="1:40" ht="31.5" hidden="1" x14ac:dyDescent="0.4">
      <c r="A151" s="155"/>
      <c r="C151" s="156" t="s">
        <v>19</v>
      </c>
      <c r="D151" s="156" t="s">
        <v>19</v>
      </c>
      <c r="F151" s="152" t="s">
        <v>14</v>
      </c>
      <c r="J151" s="158" t="s">
        <v>111</v>
      </c>
      <c r="K151" s="159"/>
      <c r="L151" s="159"/>
      <c r="M151" s="159"/>
      <c r="N151" s="159"/>
      <c r="O151" s="159"/>
      <c r="P151" s="159"/>
      <c r="Q151" s="159"/>
      <c r="R151" s="159"/>
      <c r="S151" s="159"/>
      <c r="T151" s="159"/>
      <c r="U151" s="159"/>
      <c r="V151" s="159"/>
      <c r="W151" s="159"/>
      <c r="X151" s="160"/>
      <c r="Z151" s="102" t="s">
        <v>50</v>
      </c>
      <c r="AA151" s="102">
        <v>1</v>
      </c>
      <c r="AE151" s="107"/>
      <c r="AI151" s="157"/>
    </row>
    <row r="152" spans="1:40" ht="31.5" hidden="1" customHeight="1" x14ac:dyDescent="0.4">
      <c r="A152" s="155"/>
      <c r="C152" s="156" t="s">
        <v>99</v>
      </c>
      <c r="D152" s="156" t="s">
        <v>99</v>
      </c>
      <c r="F152" s="152" t="s">
        <v>105</v>
      </c>
      <c r="J152" s="158" t="s">
        <v>112</v>
      </c>
      <c r="K152" s="159"/>
      <c r="L152" s="159"/>
      <c r="M152" s="159"/>
      <c r="N152" s="159"/>
      <c r="O152" s="159"/>
      <c r="P152" s="159"/>
      <c r="Q152" s="159"/>
      <c r="R152" s="159"/>
      <c r="S152" s="159"/>
      <c r="T152" s="159"/>
      <c r="U152" s="159"/>
      <c r="V152" s="159"/>
      <c r="W152" s="159"/>
      <c r="X152" s="160"/>
      <c r="Z152" s="102" t="s">
        <v>51</v>
      </c>
      <c r="AA152" s="102">
        <v>2</v>
      </c>
      <c r="AE152" s="107"/>
      <c r="AI152" s="157"/>
    </row>
    <row r="153" spans="1:40" ht="31.5" hidden="1" customHeight="1" x14ac:dyDescent="0.4">
      <c r="A153" s="155"/>
      <c r="C153" s="156" t="s">
        <v>88</v>
      </c>
      <c r="D153" s="156" t="s">
        <v>88</v>
      </c>
      <c r="F153" s="152" t="s">
        <v>104</v>
      </c>
      <c r="J153" s="158" t="s">
        <v>113</v>
      </c>
      <c r="K153" s="159"/>
      <c r="L153" s="159"/>
      <c r="M153" s="159"/>
      <c r="N153" s="159"/>
      <c r="O153" s="159"/>
      <c r="P153" s="159"/>
      <c r="Q153" s="159"/>
      <c r="R153" s="159"/>
      <c r="S153" s="159"/>
      <c r="T153" s="159"/>
      <c r="U153" s="159"/>
      <c r="V153" s="159"/>
      <c r="W153" s="159"/>
      <c r="X153" s="160"/>
      <c r="Z153" s="102" t="s">
        <v>52</v>
      </c>
      <c r="AA153" s="102">
        <v>3</v>
      </c>
      <c r="AI153" s="157"/>
    </row>
    <row r="154" spans="1:40" ht="31.5" hidden="1" customHeight="1" x14ac:dyDescent="0.4">
      <c r="A154" s="155"/>
      <c r="C154" s="156" t="s">
        <v>89</v>
      </c>
      <c r="D154" s="156" t="s">
        <v>89</v>
      </c>
      <c r="J154" s="158" t="s">
        <v>114</v>
      </c>
      <c r="K154" s="159"/>
      <c r="L154" s="159"/>
      <c r="M154" s="159"/>
      <c r="N154" s="159"/>
      <c r="O154" s="159"/>
      <c r="P154" s="159"/>
      <c r="Q154" s="159"/>
      <c r="R154" s="159"/>
      <c r="S154" s="159"/>
      <c r="T154" s="159"/>
      <c r="U154" s="159"/>
      <c r="V154" s="159"/>
      <c r="W154" s="159"/>
      <c r="X154" s="160"/>
      <c r="Z154" s="102" t="s">
        <v>53</v>
      </c>
      <c r="AA154" s="102">
        <v>4</v>
      </c>
      <c r="AI154" s="157"/>
    </row>
    <row r="155" spans="1:40" ht="21" hidden="1" customHeight="1" x14ac:dyDescent="0.4">
      <c r="A155" s="155"/>
      <c r="C155" s="156"/>
      <c r="D155" s="156"/>
      <c r="J155" s="161"/>
      <c r="K155" s="159"/>
      <c r="L155" s="159"/>
      <c r="M155" s="159"/>
      <c r="N155" s="159"/>
      <c r="O155" s="159"/>
      <c r="P155" s="159"/>
      <c r="Q155" s="159"/>
      <c r="R155" s="159"/>
      <c r="S155" s="159"/>
      <c r="T155" s="159"/>
      <c r="U155" s="159"/>
      <c r="V155" s="159"/>
      <c r="W155" s="159"/>
      <c r="X155" s="160"/>
      <c r="Z155" s="102" t="s">
        <v>54</v>
      </c>
      <c r="AA155" s="102">
        <v>5</v>
      </c>
      <c r="AI155" s="157"/>
    </row>
    <row r="156" spans="1:40" ht="21" hidden="1" customHeight="1" x14ac:dyDescent="0.4">
      <c r="A156" s="155"/>
      <c r="C156" s="156"/>
      <c r="D156" s="156"/>
      <c r="J156" s="161"/>
      <c r="K156" s="159"/>
      <c r="L156" s="159"/>
      <c r="M156" s="159"/>
      <c r="N156" s="159"/>
      <c r="O156" s="159"/>
      <c r="P156" s="159"/>
      <c r="Q156" s="159"/>
      <c r="R156" s="159"/>
      <c r="S156" s="159"/>
      <c r="T156" s="159"/>
      <c r="U156" s="159"/>
      <c r="V156" s="159"/>
      <c r="W156" s="159"/>
      <c r="X156" s="160"/>
      <c r="Z156" s="102" t="s">
        <v>55</v>
      </c>
      <c r="AA156" s="102">
        <v>6</v>
      </c>
      <c r="AI156" s="157"/>
    </row>
    <row r="157" spans="1:40" ht="21" hidden="1" customHeight="1" x14ac:dyDescent="0.4">
      <c r="A157" s="155"/>
      <c r="C157" s="156"/>
      <c r="D157" s="156"/>
      <c r="J157" s="161"/>
      <c r="K157" s="159"/>
      <c r="L157" s="159"/>
      <c r="M157" s="159"/>
      <c r="N157" s="159"/>
      <c r="O157" s="159"/>
      <c r="P157" s="159"/>
      <c r="Q157" s="159"/>
      <c r="R157" s="159"/>
      <c r="S157" s="159"/>
      <c r="T157" s="159"/>
      <c r="U157" s="159"/>
      <c r="V157" s="159"/>
      <c r="W157" s="159"/>
      <c r="X157" s="160"/>
      <c r="AI157" s="157"/>
    </row>
    <row r="158" spans="1:40" ht="21" hidden="1" customHeight="1" x14ac:dyDescent="0.4">
      <c r="A158" s="155"/>
      <c r="C158" s="100"/>
      <c r="D158" s="156"/>
      <c r="J158" s="161"/>
      <c r="K158" s="159"/>
      <c r="L158" s="159"/>
      <c r="M158" s="159"/>
      <c r="N158" s="159"/>
      <c r="O158" s="159"/>
      <c r="P158" s="159"/>
      <c r="Q158" s="159"/>
      <c r="R158" s="159"/>
      <c r="S158" s="159"/>
      <c r="T158" s="159"/>
      <c r="U158" s="159"/>
      <c r="V158" s="159"/>
      <c r="W158" s="159"/>
      <c r="X158" s="160"/>
      <c r="AI158" s="157"/>
    </row>
    <row r="159" spans="1:40" ht="15" hidden="1" customHeight="1" x14ac:dyDescent="0.4">
      <c r="A159" s="155"/>
      <c r="AI159" s="157"/>
    </row>
    <row r="160" spans="1:40" ht="15" hidden="1" customHeight="1" x14ac:dyDescent="0.4">
      <c r="A160" s="155"/>
      <c r="AI160" s="157"/>
    </row>
    <row r="161" spans="1:52" ht="15" hidden="1" customHeight="1" x14ac:dyDescent="0.4">
      <c r="A161" s="155"/>
      <c r="AI161" s="157"/>
    </row>
    <row r="162" spans="1:52" hidden="1" x14ac:dyDescent="0.4">
      <c r="A162" s="155"/>
      <c r="AI162" s="157"/>
    </row>
    <row r="163" spans="1:52" hidden="1" x14ac:dyDescent="0.4">
      <c r="A163" s="155"/>
      <c r="C163" s="127">
        <v>1</v>
      </c>
      <c r="D163" s="127">
        <v>2</v>
      </c>
      <c r="E163" s="127">
        <v>3</v>
      </c>
      <c r="F163" s="127">
        <v>4</v>
      </c>
      <c r="G163" s="127">
        <v>5</v>
      </c>
      <c r="H163" s="127">
        <v>6</v>
      </c>
      <c r="I163" s="127">
        <v>7</v>
      </c>
      <c r="J163" s="127">
        <v>8</v>
      </c>
      <c r="K163" s="127">
        <v>9</v>
      </c>
      <c r="L163" s="127">
        <v>10</v>
      </c>
      <c r="M163" s="127">
        <v>11</v>
      </c>
      <c r="N163" s="127">
        <v>12</v>
      </c>
      <c r="O163" s="127">
        <v>13</v>
      </c>
      <c r="P163" s="127">
        <v>14</v>
      </c>
      <c r="Q163" s="127">
        <v>15</v>
      </c>
      <c r="R163" s="127">
        <v>16</v>
      </c>
      <c r="S163" s="127">
        <v>17</v>
      </c>
      <c r="T163" s="127">
        <v>18</v>
      </c>
      <c r="U163" s="127">
        <v>19</v>
      </c>
      <c r="V163" s="127">
        <v>20</v>
      </c>
      <c r="W163" s="127">
        <v>21</v>
      </c>
      <c r="X163" s="127">
        <v>22</v>
      </c>
      <c r="Y163" s="127">
        <v>23</v>
      </c>
      <c r="Z163" s="127">
        <v>24</v>
      </c>
      <c r="AA163" s="127">
        <v>25</v>
      </c>
      <c r="AB163" s="127">
        <v>26</v>
      </c>
      <c r="AC163" s="127">
        <v>27</v>
      </c>
      <c r="AD163" s="127">
        <v>28</v>
      </c>
      <c r="AI163" s="157"/>
    </row>
    <row r="164" spans="1:52" hidden="1" x14ac:dyDescent="0.4">
      <c r="A164" s="162"/>
      <c r="B164" s="163">
        <v>1</v>
      </c>
      <c r="C164" s="164">
        <f>G4</f>
        <v>45748</v>
      </c>
      <c r="D164" s="164">
        <f>C164+1</f>
        <v>45749</v>
      </c>
      <c r="E164" s="164">
        <f>D164+1</f>
        <v>45750</v>
      </c>
      <c r="F164" s="164">
        <f t="shared" ref="F164:U179" si="0">E164+1</f>
        <v>45751</v>
      </c>
      <c r="G164" s="164">
        <f t="shared" si="0"/>
        <v>45752</v>
      </c>
      <c r="H164" s="164">
        <f t="shared" si="0"/>
        <v>45753</v>
      </c>
      <c r="I164" s="164">
        <f t="shared" si="0"/>
        <v>45754</v>
      </c>
      <c r="J164" s="164">
        <f t="shared" si="0"/>
        <v>45755</v>
      </c>
      <c r="K164" s="164">
        <f t="shared" si="0"/>
        <v>45756</v>
      </c>
      <c r="L164" s="164">
        <f t="shared" si="0"/>
        <v>45757</v>
      </c>
      <c r="M164" s="164">
        <f t="shared" si="0"/>
        <v>45758</v>
      </c>
      <c r="N164" s="164">
        <f t="shared" si="0"/>
        <v>45759</v>
      </c>
      <c r="O164" s="164">
        <f t="shared" si="0"/>
        <v>45760</v>
      </c>
      <c r="P164" s="164">
        <f t="shared" si="0"/>
        <v>45761</v>
      </c>
      <c r="Q164" s="164">
        <f t="shared" si="0"/>
        <v>45762</v>
      </c>
      <c r="R164" s="164">
        <f t="shared" si="0"/>
        <v>45763</v>
      </c>
      <c r="S164" s="164">
        <f t="shared" si="0"/>
        <v>45764</v>
      </c>
      <c r="T164" s="164">
        <f t="shared" si="0"/>
        <v>45765</v>
      </c>
      <c r="U164" s="164">
        <f t="shared" si="0"/>
        <v>45766</v>
      </c>
      <c r="V164" s="164">
        <f t="shared" ref="V164:AD179" si="1">U164+1</f>
        <v>45767</v>
      </c>
      <c r="W164" s="164">
        <f t="shared" si="1"/>
        <v>45768</v>
      </c>
      <c r="X164" s="164">
        <f t="shared" si="1"/>
        <v>45769</v>
      </c>
      <c r="Y164" s="164">
        <f t="shared" si="1"/>
        <v>45770</v>
      </c>
      <c r="Z164" s="164">
        <f t="shared" ref="Z164:Z203" si="2">Y164+1</f>
        <v>45771</v>
      </c>
      <c r="AA164" s="164">
        <f t="shared" si="1"/>
        <v>45772</v>
      </c>
      <c r="AB164" s="164">
        <f t="shared" si="1"/>
        <v>45773</v>
      </c>
      <c r="AC164" s="164">
        <f t="shared" si="1"/>
        <v>45774</v>
      </c>
      <c r="AD164" s="164">
        <f>AC164+1</f>
        <v>45775</v>
      </c>
      <c r="AE164" s="165"/>
      <c r="AF164" s="165"/>
      <c r="AG164" s="165"/>
      <c r="AH164" s="165"/>
      <c r="AI164" s="166"/>
      <c r="AJ164" s="165"/>
      <c r="AM164" s="165"/>
      <c r="AN164" s="165"/>
    </row>
    <row r="165" spans="1:52" hidden="1" x14ac:dyDescent="0.4">
      <c r="A165" s="162"/>
      <c r="B165" s="163">
        <v>2</v>
      </c>
      <c r="C165" s="164">
        <f>AD164+1</f>
        <v>45776</v>
      </c>
      <c r="D165" s="164">
        <f>C165+1</f>
        <v>45777</v>
      </c>
      <c r="E165" s="164">
        <f>D165+1</f>
        <v>45778</v>
      </c>
      <c r="F165" s="164">
        <f t="shared" si="0"/>
        <v>45779</v>
      </c>
      <c r="G165" s="164">
        <f t="shared" si="0"/>
        <v>45780</v>
      </c>
      <c r="H165" s="164">
        <f t="shared" si="0"/>
        <v>45781</v>
      </c>
      <c r="I165" s="164">
        <f t="shared" si="0"/>
        <v>45782</v>
      </c>
      <c r="J165" s="164">
        <f t="shared" si="0"/>
        <v>45783</v>
      </c>
      <c r="K165" s="164">
        <f t="shared" si="0"/>
        <v>45784</v>
      </c>
      <c r="L165" s="164">
        <f t="shared" si="0"/>
        <v>45785</v>
      </c>
      <c r="M165" s="164">
        <f t="shared" si="0"/>
        <v>45786</v>
      </c>
      <c r="N165" s="164">
        <f t="shared" si="0"/>
        <v>45787</v>
      </c>
      <c r="O165" s="164">
        <f t="shared" si="0"/>
        <v>45788</v>
      </c>
      <c r="P165" s="164">
        <f t="shared" si="0"/>
        <v>45789</v>
      </c>
      <c r="Q165" s="164">
        <f t="shared" si="0"/>
        <v>45790</v>
      </c>
      <c r="R165" s="164">
        <f t="shared" si="0"/>
        <v>45791</v>
      </c>
      <c r="S165" s="164">
        <f t="shared" si="0"/>
        <v>45792</v>
      </c>
      <c r="T165" s="164">
        <f t="shared" si="0"/>
        <v>45793</v>
      </c>
      <c r="U165" s="164">
        <f t="shared" si="0"/>
        <v>45794</v>
      </c>
      <c r="V165" s="164">
        <f t="shared" si="1"/>
        <v>45795</v>
      </c>
      <c r="W165" s="164">
        <f t="shared" si="1"/>
        <v>45796</v>
      </c>
      <c r="X165" s="164">
        <f t="shared" si="1"/>
        <v>45797</v>
      </c>
      <c r="Y165" s="164">
        <f t="shared" si="1"/>
        <v>45798</v>
      </c>
      <c r="Z165" s="164">
        <f t="shared" si="2"/>
        <v>45799</v>
      </c>
      <c r="AA165" s="164">
        <f t="shared" si="1"/>
        <v>45800</v>
      </c>
      <c r="AB165" s="164">
        <f t="shared" si="1"/>
        <v>45801</v>
      </c>
      <c r="AC165" s="164">
        <f t="shared" si="1"/>
        <v>45802</v>
      </c>
      <c r="AD165" s="164">
        <f t="shared" si="1"/>
        <v>45803</v>
      </c>
      <c r="AE165" s="165"/>
      <c r="AF165" s="165"/>
      <c r="AG165" s="165"/>
      <c r="AH165" s="165"/>
      <c r="AI165" s="166"/>
      <c r="AJ165" s="165"/>
      <c r="AL165" s="165"/>
      <c r="AM165" s="165"/>
      <c r="AN165" s="165"/>
      <c r="AO165" s="165"/>
      <c r="AP165" s="165"/>
      <c r="AQ165" s="165"/>
      <c r="AR165" s="165"/>
      <c r="AS165" s="165"/>
      <c r="AT165" s="165"/>
      <c r="AU165" s="165"/>
      <c r="AV165" s="165"/>
      <c r="AW165" s="165"/>
      <c r="AX165" s="165"/>
      <c r="AY165" s="165"/>
      <c r="AZ165" s="165"/>
    </row>
    <row r="166" spans="1:52" hidden="1" x14ac:dyDescent="0.4">
      <c r="A166" s="162"/>
      <c r="B166" s="163">
        <v>3</v>
      </c>
      <c r="C166" s="164">
        <f t="shared" ref="C166:C203" si="3">AD165+1</f>
        <v>45804</v>
      </c>
      <c r="D166" s="164">
        <f t="shared" ref="D166:S181" si="4">C166+1</f>
        <v>45805</v>
      </c>
      <c r="E166" s="164">
        <f t="shared" si="4"/>
        <v>45806</v>
      </c>
      <c r="F166" s="164">
        <f t="shared" si="4"/>
        <v>45807</v>
      </c>
      <c r="G166" s="164">
        <f t="shared" si="4"/>
        <v>45808</v>
      </c>
      <c r="H166" s="164">
        <f t="shared" si="4"/>
        <v>45809</v>
      </c>
      <c r="I166" s="164">
        <f t="shared" si="4"/>
        <v>45810</v>
      </c>
      <c r="J166" s="164">
        <f t="shared" si="4"/>
        <v>45811</v>
      </c>
      <c r="K166" s="164">
        <f t="shared" si="4"/>
        <v>45812</v>
      </c>
      <c r="L166" s="164">
        <f t="shared" si="4"/>
        <v>45813</v>
      </c>
      <c r="M166" s="164">
        <f t="shared" si="4"/>
        <v>45814</v>
      </c>
      <c r="N166" s="164">
        <f t="shared" si="4"/>
        <v>45815</v>
      </c>
      <c r="O166" s="164">
        <f t="shared" si="4"/>
        <v>45816</v>
      </c>
      <c r="P166" s="164">
        <f t="shared" si="4"/>
        <v>45817</v>
      </c>
      <c r="Q166" s="164">
        <f t="shared" si="4"/>
        <v>45818</v>
      </c>
      <c r="R166" s="164">
        <f t="shared" si="4"/>
        <v>45819</v>
      </c>
      <c r="S166" s="164">
        <f t="shared" si="4"/>
        <v>45820</v>
      </c>
      <c r="T166" s="164">
        <f t="shared" si="0"/>
        <v>45821</v>
      </c>
      <c r="U166" s="164">
        <f t="shared" si="0"/>
        <v>45822</v>
      </c>
      <c r="V166" s="164">
        <f t="shared" si="1"/>
        <v>45823</v>
      </c>
      <c r="W166" s="164">
        <f t="shared" si="1"/>
        <v>45824</v>
      </c>
      <c r="X166" s="164">
        <f t="shared" si="1"/>
        <v>45825</v>
      </c>
      <c r="Y166" s="164">
        <f t="shared" si="1"/>
        <v>45826</v>
      </c>
      <c r="Z166" s="164">
        <f t="shared" si="2"/>
        <v>45827</v>
      </c>
      <c r="AA166" s="164">
        <f t="shared" si="1"/>
        <v>45828</v>
      </c>
      <c r="AB166" s="164">
        <f t="shared" si="1"/>
        <v>45829</v>
      </c>
      <c r="AC166" s="164">
        <f t="shared" si="1"/>
        <v>45830</v>
      </c>
      <c r="AD166" s="164">
        <f t="shared" si="1"/>
        <v>45831</v>
      </c>
      <c r="AE166" s="165"/>
      <c r="AF166" s="165"/>
      <c r="AG166" s="165"/>
      <c r="AH166" s="165"/>
      <c r="AI166" s="166"/>
      <c r="AJ166" s="165"/>
      <c r="AL166" s="165"/>
      <c r="AM166" s="165"/>
      <c r="AN166" s="165"/>
      <c r="AO166" s="165"/>
      <c r="AP166" s="165"/>
      <c r="AQ166" s="165"/>
      <c r="AR166" s="165"/>
      <c r="AS166" s="165"/>
      <c r="AT166" s="165"/>
      <c r="AU166" s="165"/>
      <c r="AV166" s="165"/>
      <c r="AW166" s="165"/>
      <c r="AX166" s="165"/>
      <c r="AY166" s="165"/>
      <c r="AZ166" s="165"/>
    </row>
    <row r="167" spans="1:52" s="165" customFormat="1" ht="8.25" hidden="1" customHeight="1" x14ac:dyDescent="0.4">
      <c r="A167" s="162"/>
      <c r="B167" s="163">
        <v>4</v>
      </c>
      <c r="C167" s="164">
        <f t="shared" si="3"/>
        <v>45832</v>
      </c>
      <c r="D167" s="164">
        <f t="shared" si="4"/>
        <v>45833</v>
      </c>
      <c r="E167" s="164">
        <f t="shared" si="4"/>
        <v>45834</v>
      </c>
      <c r="F167" s="164">
        <f t="shared" si="4"/>
        <v>45835</v>
      </c>
      <c r="G167" s="164">
        <f t="shared" si="4"/>
        <v>45836</v>
      </c>
      <c r="H167" s="164">
        <f t="shared" si="4"/>
        <v>45837</v>
      </c>
      <c r="I167" s="164">
        <f t="shared" si="4"/>
        <v>45838</v>
      </c>
      <c r="J167" s="164">
        <f t="shared" si="4"/>
        <v>45839</v>
      </c>
      <c r="K167" s="164">
        <f t="shared" si="4"/>
        <v>45840</v>
      </c>
      <c r="L167" s="164">
        <f t="shared" si="4"/>
        <v>45841</v>
      </c>
      <c r="M167" s="164">
        <f t="shared" si="4"/>
        <v>45842</v>
      </c>
      <c r="N167" s="164">
        <f t="shared" si="4"/>
        <v>45843</v>
      </c>
      <c r="O167" s="164">
        <f t="shared" si="4"/>
        <v>45844</v>
      </c>
      <c r="P167" s="164">
        <f t="shared" si="4"/>
        <v>45845</v>
      </c>
      <c r="Q167" s="164">
        <f t="shared" si="4"/>
        <v>45846</v>
      </c>
      <c r="R167" s="164">
        <f t="shared" si="4"/>
        <v>45847</v>
      </c>
      <c r="S167" s="164">
        <f t="shared" si="4"/>
        <v>45848</v>
      </c>
      <c r="T167" s="164">
        <f t="shared" si="0"/>
        <v>45849</v>
      </c>
      <c r="U167" s="164">
        <f t="shared" si="0"/>
        <v>45850</v>
      </c>
      <c r="V167" s="164">
        <f t="shared" si="1"/>
        <v>45851</v>
      </c>
      <c r="W167" s="164">
        <f t="shared" si="1"/>
        <v>45852</v>
      </c>
      <c r="X167" s="164">
        <f t="shared" si="1"/>
        <v>45853</v>
      </c>
      <c r="Y167" s="164">
        <f t="shared" si="1"/>
        <v>45854</v>
      </c>
      <c r="Z167" s="164">
        <f t="shared" si="2"/>
        <v>45855</v>
      </c>
      <c r="AA167" s="164">
        <f t="shared" si="1"/>
        <v>45856</v>
      </c>
      <c r="AB167" s="164">
        <f t="shared" si="1"/>
        <v>45857</v>
      </c>
      <c r="AC167" s="164">
        <f t="shared" si="1"/>
        <v>45858</v>
      </c>
      <c r="AD167" s="164">
        <f t="shared" si="1"/>
        <v>45859</v>
      </c>
      <c r="AI167" s="166"/>
    </row>
    <row r="168" spans="1:52" s="165" customFormat="1" ht="8.25" hidden="1" customHeight="1" x14ac:dyDescent="0.4">
      <c r="A168" s="162"/>
      <c r="B168" s="163">
        <v>5</v>
      </c>
      <c r="C168" s="164">
        <f t="shared" si="3"/>
        <v>45860</v>
      </c>
      <c r="D168" s="164">
        <f t="shared" si="4"/>
        <v>45861</v>
      </c>
      <c r="E168" s="164">
        <f t="shared" si="4"/>
        <v>45862</v>
      </c>
      <c r="F168" s="164">
        <f t="shared" si="4"/>
        <v>45863</v>
      </c>
      <c r="G168" s="164">
        <f t="shared" si="4"/>
        <v>45864</v>
      </c>
      <c r="H168" s="164">
        <f t="shared" si="4"/>
        <v>45865</v>
      </c>
      <c r="I168" s="164">
        <f t="shared" si="4"/>
        <v>45866</v>
      </c>
      <c r="J168" s="164">
        <f t="shared" si="4"/>
        <v>45867</v>
      </c>
      <c r="K168" s="164">
        <f t="shared" si="4"/>
        <v>45868</v>
      </c>
      <c r="L168" s="164">
        <f t="shared" si="4"/>
        <v>45869</v>
      </c>
      <c r="M168" s="164">
        <f t="shared" si="4"/>
        <v>45870</v>
      </c>
      <c r="N168" s="164">
        <f t="shared" si="4"/>
        <v>45871</v>
      </c>
      <c r="O168" s="164">
        <f t="shared" si="4"/>
        <v>45872</v>
      </c>
      <c r="P168" s="164">
        <f t="shared" si="4"/>
        <v>45873</v>
      </c>
      <c r="Q168" s="164">
        <f t="shared" si="4"/>
        <v>45874</v>
      </c>
      <c r="R168" s="164">
        <f t="shared" si="4"/>
        <v>45875</v>
      </c>
      <c r="S168" s="164">
        <f t="shared" si="4"/>
        <v>45876</v>
      </c>
      <c r="T168" s="164">
        <f t="shared" si="0"/>
        <v>45877</v>
      </c>
      <c r="U168" s="164">
        <f t="shared" si="0"/>
        <v>45878</v>
      </c>
      <c r="V168" s="164">
        <f t="shared" si="1"/>
        <v>45879</v>
      </c>
      <c r="W168" s="164">
        <f t="shared" si="1"/>
        <v>45880</v>
      </c>
      <c r="X168" s="164">
        <f t="shared" si="1"/>
        <v>45881</v>
      </c>
      <c r="Y168" s="164">
        <f t="shared" si="1"/>
        <v>45882</v>
      </c>
      <c r="Z168" s="164">
        <f t="shared" si="2"/>
        <v>45883</v>
      </c>
      <c r="AA168" s="164">
        <f t="shared" si="1"/>
        <v>45884</v>
      </c>
      <c r="AB168" s="164">
        <f t="shared" si="1"/>
        <v>45885</v>
      </c>
      <c r="AC168" s="164">
        <f t="shared" si="1"/>
        <v>45886</v>
      </c>
      <c r="AD168" s="164">
        <f t="shared" si="1"/>
        <v>45887</v>
      </c>
      <c r="AI168" s="166"/>
    </row>
    <row r="169" spans="1:52" s="165" customFormat="1" ht="8.25" hidden="1" customHeight="1" x14ac:dyDescent="0.4">
      <c r="A169" s="162"/>
      <c r="B169" s="163">
        <v>6</v>
      </c>
      <c r="C169" s="164">
        <f t="shared" si="3"/>
        <v>45888</v>
      </c>
      <c r="D169" s="164">
        <f t="shared" si="4"/>
        <v>45889</v>
      </c>
      <c r="E169" s="164">
        <f t="shared" si="4"/>
        <v>45890</v>
      </c>
      <c r="F169" s="164">
        <f t="shared" si="4"/>
        <v>45891</v>
      </c>
      <c r="G169" s="164">
        <f t="shared" si="4"/>
        <v>45892</v>
      </c>
      <c r="H169" s="164">
        <f t="shared" si="4"/>
        <v>45893</v>
      </c>
      <c r="I169" s="164">
        <f t="shared" si="4"/>
        <v>45894</v>
      </c>
      <c r="J169" s="164">
        <f t="shared" si="4"/>
        <v>45895</v>
      </c>
      <c r="K169" s="164">
        <f t="shared" si="4"/>
        <v>45896</v>
      </c>
      <c r="L169" s="164">
        <f t="shared" si="4"/>
        <v>45897</v>
      </c>
      <c r="M169" s="164">
        <f t="shared" si="4"/>
        <v>45898</v>
      </c>
      <c r="N169" s="164">
        <f t="shared" si="4"/>
        <v>45899</v>
      </c>
      <c r="O169" s="164">
        <f t="shared" si="4"/>
        <v>45900</v>
      </c>
      <c r="P169" s="164">
        <f t="shared" si="4"/>
        <v>45901</v>
      </c>
      <c r="Q169" s="164">
        <f t="shared" si="4"/>
        <v>45902</v>
      </c>
      <c r="R169" s="164">
        <f t="shared" si="4"/>
        <v>45903</v>
      </c>
      <c r="S169" s="164">
        <f t="shared" si="4"/>
        <v>45904</v>
      </c>
      <c r="T169" s="164">
        <f t="shared" si="0"/>
        <v>45905</v>
      </c>
      <c r="U169" s="164">
        <f t="shared" si="0"/>
        <v>45906</v>
      </c>
      <c r="V169" s="164">
        <f t="shared" si="1"/>
        <v>45907</v>
      </c>
      <c r="W169" s="164">
        <f t="shared" si="1"/>
        <v>45908</v>
      </c>
      <c r="X169" s="164">
        <f t="shared" si="1"/>
        <v>45909</v>
      </c>
      <c r="Y169" s="164">
        <f t="shared" si="1"/>
        <v>45910</v>
      </c>
      <c r="Z169" s="164">
        <f t="shared" si="2"/>
        <v>45911</v>
      </c>
      <c r="AA169" s="164">
        <f t="shared" si="1"/>
        <v>45912</v>
      </c>
      <c r="AB169" s="164">
        <f t="shared" si="1"/>
        <v>45913</v>
      </c>
      <c r="AC169" s="164">
        <f t="shared" si="1"/>
        <v>45914</v>
      </c>
      <c r="AD169" s="164">
        <f t="shared" si="1"/>
        <v>45915</v>
      </c>
      <c r="AI169" s="166"/>
    </row>
    <row r="170" spans="1:52" s="165" customFormat="1" ht="8.25" hidden="1" customHeight="1" x14ac:dyDescent="0.4">
      <c r="A170" s="162"/>
      <c r="B170" s="163">
        <v>7</v>
      </c>
      <c r="C170" s="164">
        <f t="shared" si="3"/>
        <v>45916</v>
      </c>
      <c r="D170" s="164">
        <f t="shared" si="4"/>
        <v>45917</v>
      </c>
      <c r="E170" s="164">
        <f t="shared" si="4"/>
        <v>45918</v>
      </c>
      <c r="F170" s="164">
        <f t="shared" si="4"/>
        <v>45919</v>
      </c>
      <c r="G170" s="164">
        <f t="shared" si="4"/>
        <v>45920</v>
      </c>
      <c r="H170" s="164">
        <f t="shared" si="4"/>
        <v>45921</v>
      </c>
      <c r="I170" s="164">
        <f t="shared" si="4"/>
        <v>45922</v>
      </c>
      <c r="J170" s="164">
        <f t="shared" si="4"/>
        <v>45923</v>
      </c>
      <c r="K170" s="164">
        <f t="shared" si="4"/>
        <v>45924</v>
      </c>
      <c r="L170" s="164">
        <f t="shared" si="4"/>
        <v>45925</v>
      </c>
      <c r="M170" s="164">
        <f t="shared" si="4"/>
        <v>45926</v>
      </c>
      <c r="N170" s="164">
        <f t="shared" si="4"/>
        <v>45927</v>
      </c>
      <c r="O170" s="164">
        <f t="shared" si="4"/>
        <v>45928</v>
      </c>
      <c r="P170" s="164">
        <f t="shared" si="4"/>
        <v>45929</v>
      </c>
      <c r="Q170" s="164">
        <f t="shared" si="4"/>
        <v>45930</v>
      </c>
      <c r="R170" s="164">
        <f t="shared" si="4"/>
        <v>45931</v>
      </c>
      <c r="S170" s="164">
        <f t="shared" si="4"/>
        <v>45932</v>
      </c>
      <c r="T170" s="164">
        <f t="shared" si="0"/>
        <v>45933</v>
      </c>
      <c r="U170" s="164">
        <f t="shared" si="0"/>
        <v>45934</v>
      </c>
      <c r="V170" s="164">
        <f t="shared" si="1"/>
        <v>45935</v>
      </c>
      <c r="W170" s="164">
        <f t="shared" si="1"/>
        <v>45936</v>
      </c>
      <c r="X170" s="164">
        <f t="shared" si="1"/>
        <v>45937</v>
      </c>
      <c r="Y170" s="164">
        <f t="shared" si="1"/>
        <v>45938</v>
      </c>
      <c r="Z170" s="164">
        <f t="shared" si="2"/>
        <v>45939</v>
      </c>
      <c r="AA170" s="164">
        <f t="shared" si="1"/>
        <v>45940</v>
      </c>
      <c r="AB170" s="164">
        <f t="shared" si="1"/>
        <v>45941</v>
      </c>
      <c r="AC170" s="164">
        <f t="shared" si="1"/>
        <v>45942</v>
      </c>
      <c r="AD170" s="164">
        <f t="shared" si="1"/>
        <v>45943</v>
      </c>
      <c r="AI170" s="166"/>
    </row>
    <row r="171" spans="1:52" s="165" customFormat="1" ht="8.25" hidden="1" customHeight="1" x14ac:dyDescent="0.4">
      <c r="A171" s="162"/>
      <c r="B171" s="163">
        <v>8</v>
      </c>
      <c r="C171" s="164">
        <f t="shared" si="3"/>
        <v>45944</v>
      </c>
      <c r="D171" s="164">
        <f t="shared" si="4"/>
        <v>45945</v>
      </c>
      <c r="E171" s="164">
        <f t="shared" si="4"/>
        <v>45946</v>
      </c>
      <c r="F171" s="164">
        <f t="shared" si="4"/>
        <v>45947</v>
      </c>
      <c r="G171" s="164">
        <f t="shared" si="4"/>
        <v>45948</v>
      </c>
      <c r="H171" s="164">
        <f t="shared" si="4"/>
        <v>45949</v>
      </c>
      <c r="I171" s="164">
        <f t="shared" si="4"/>
        <v>45950</v>
      </c>
      <c r="J171" s="164">
        <f t="shared" si="4"/>
        <v>45951</v>
      </c>
      <c r="K171" s="164">
        <f t="shared" si="4"/>
        <v>45952</v>
      </c>
      <c r="L171" s="164">
        <f t="shared" si="4"/>
        <v>45953</v>
      </c>
      <c r="M171" s="164">
        <f t="shared" si="4"/>
        <v>45954</v>
      </c>
      <c r="N171" s="164">
        <f t="shared" si="4"/>
        <v>45955</v>
      </c>
      <c r="O171" s="164">
        <f t="shared" si="4"/>
        <v>45956</v>
      </c>
      <c r="P171" s="164">
        <f t="shared" si="4"/>
        <v>45957</v>
      </c>
      <c r="Q171" s="164">
        <f t="shared" si="4"/>
        <v>45958</v>
      </c>
      <c r="R171" s="164">
        <f t="shared" si="4"/>
        <v>45959</v>
      </c>
      <c r="S171" s="164">
        <f t="shared" si="4"/>
        <v>45960</v>
      </c>
      <c r="T171" s="164">
        <f t="shared" si="0"/>
        <v>45961</v>
      </c>
      <c r="U171" s="164">
        <f t="shared" si="0"/>
        <v>45962</v>
      </c>
      <c r="V171" s="164">
        <f t="shared" si="1"/>
        <v>45963</v>
      </c>
      <c r="W171" s="164">
        <f t="shared" si="1"/>
        <v>45964</v>
      </c>
      <c r="X171" s="164">
        <f t="shared" si="1"/>
        <v>45965</v>
      </c>
      <c r="Y171" s="164">
        <f t="shared" si="1"/>
        <v>45966</v>
      </c>
      <c r="Z171" s="164">
        <f t="shared" si="2"/>
        <v>45967</v>
      </c>
      <c r="AA171" s="164">
        <f t="shared" si="1"/>
        <v>45968</v>
      </c>
      <c r="AB171" s="164">
        <f t="shared" si="1"/>
        <v>45969</v>
      </c>
      <c r="AC171" s="164">
        <f t="shared" si="1"/>
        <v>45970</v>
      </c>
      <c r="AD171" s="164">
        <f t="shared" si="1"/>
        <v>45971</v>
      </c>
      <c r="AI171" s="166"/>
    </row>
    <row r="172" spans="1:52" s="165" customFormat="1" ht="8.25" hidden="1" customHeight="1" x14ac:dyDescent="0.4">
      <c r="A172" s="162"/>
      <c r="B172" s="163">
        <v>9</v>
      </c>
      <c r="C172" s="164">
        <f t="shared" si="3"/>
        <v>45972</v>
      </c>
      <c r="D172" s="164">
        <f t="shared" si="4"/>
        <v>45973</v>
      </c>
      <c r="E172" s="164">
        <f t="shared" si="4"/>
        <v>45974</v>
      </c>
      <c r="F172" s="164">
        <f t="shared" si="4"/>
        <v>45975</v>
      </c>
      <c r="G172" s="164">
        <f t="shared" si="4"/>
        <v>45976</v>
      </c>
      <c r="H172" s="164">
        <f t="shared" si="4"/>
        <v>45977</v>
      </c>
      <c r="I172" s="164">
        <f t="shared" si="4"/>
        <v>45978</v>
      </c>
      <c r="J172" s="164">
        <f t="shared" si="4"/>
        <v>45979</v>
      </c>
      <c r="K172" s="164">
        <f t="shared" si="4"/>
        <v>45980</v>
      </c>
      <c r="L172" s="164">
        <f t="shared" si="4"/>
        <v>45981</v>
      </c>
      <c r="M172" s="164">
        <f t="shared" si="4"/>
        <v>45982</v>
      </c>
      <c r="N172" s="164">
        <f t="shared" si="4"/>
        <v>45983</v>
      </c>
      <c r="O172" s="164">
        <f t="shared" si="4"/>
        <v>45984</v>
      </c>
      <c r="P172" s="164">
        <f t="shared" si="4"/>
        <v>45985</v>
      </c>
      <c r="Q172" s="164">
        <f t="shared" si="4"/>
        <v>45986</v>
      </c>
      <c r="R172" s="164">
        <f t="shared" si="4"/>
        <v>45987</v>
      </c>
      <c r="S172" s="164">
        <f t="shared" si="4"/>
        <v>45988</v>
      </c>
      <c r="T172" s="164">
        <f t="shared" si="0"/>
        <v>45989</v>
      </c>
      <c r="U172" s="164">
        <f t="shared" si="0"/>
        <v>45990</v>
      </c>
      <c r="V172" s="164">
        <f t="shared" si="1"/>
        <v>45991</v>
      </c>
      <c r="W172" s="164">
        <f t="shared" si="1"/>
        <v>45992</v>
      </c>
      <c r="X172" s="164">
        <f t="shared" si="1"/>
        <v>45993</v>
      </c>
      <c r="Y172" s="164">
        <f t="shared" si="1"/>
        <v>45994</v>
      </c>
      <c r="Z172" s="164">
        <f t="shared" si="2"/>
        <v>45995</v>
      </c>
      <c r="AA172" s="164">
        <f t="shared" si="1"/>
        <v>45996</v>
      </c>
      <c r="AB172" s="164">
        <f t="shared" si="1"/>
        <v>45997</v>
      </c>
      <c r="AC172" s="164">
        <f t="shared" si="1"/>
        <v>45998</v>
      </c>
      <c r="AD172" s="164">
        <f t="shared" si="1"/>
        <v>45999</v>
      </c>
      <c r="AI172" s="166"/>
    </row>
    <row r="173" spans="1:52" s="165" customFormat="1" ht="8.25" hidden="1" customHeight="1" x14ac:dyDescent="0.4">
      <c r="A173" s="162"/>
      <c r="B173" s="163">
        <v>10</v>
      </c>
      <c r="C173" s="164">
        <f t="shared" si="3"/>
        <v>46000</v>
      </c>
      <c r="D173" s="164">
        <f t="shared" si="4"/>
        <v>46001</v>
      </c>
      <c r="E173" s="164">
        <f t="shared" si="4"/>
        <v>46002</v>
      </c>
      <c r="F173" s="164">
        <f t="shared" si="4"/>
        <v>46003</v>
      </c>
      <c r="G173" s="164">
        <f t="shared" si="4"/>
        <v>46004</v>
      </c>
      <c r="H173" s="164">
        <f t="shared" si="4"/>
        <v>46005</v>
      </c>
      <c r="I173" s="164">
        <f t="shared" si="4"/>
        <v>46006</v>
      </c>
      <c r="J173" s="164">
        <f t="shared" si="4"/>
        <v>46007</v>
      </c>
      <c r="K173" s="164">
        <f t="shared" si="4"/>
        <v>46008</v>
      </c>
      <c r="L173" s="164">
        <f t="shared" si="4"/>
        <v>46009</v>
      </c>
      <c r="M173" s="164">
        <f t="shared" si="4"/>
        <v>46010</v>
      </c>
      <c r="N173" s="164">
        <f t="shared" si="4"/>
        <v>46011</v>
      </c>
      <c r="O173" s="164">
        <f t="shared" si="4"/>
        <v>46012</v>
      </c>
      <c r="P173" s="164">
        <f t="shared" si="4"/>
        <v>46013</v>
      </c>
      <c r="Q173" s="164">
        <f t="shared" si="4"/>
        <v>46014</v>
      </c>
      <c r="R173" s="164">
        <f t="shared" si="4"/>
        <v>46015</v>
      </c>
      <c r="S173" s="164">
        <f t="shared" si="4"/>
        <v>46016</v>
      </c>
      <c r="T173" s="164">
        <f t="shared" si="0"/>
        <v>46017</v>
      </c>
      <c r="U173" s="164">
        <f t="shared" si="0"/>
        <v>46018</v>
      </c>
      <c r="V173" s="164">
        <f t="shared" si="1"/>
        <v>46019</v>
      </c>
      <c r="W173" s="164">
        <f t="shared" si="1"/>
        <v>46020</v>
      </c>
      <c r="X173" s="164">
        <f t="shared" si="1"/>
        <v>46021</v>
      </c>
      <c r="Y173" s="164">
        <f t="shared" si="1"/>
        <v>46022</v>
      </c>
      <c r="Z173" s="164">
        <f t="shared" si="2"/>
        <v>46023</v>
      </c>
      <c r="AA173" s="164">
        <f t="shared" si="1"/>
        <v>46024</v>
      </c>
      <c r="AB173" s="164">
        <f t="shared" si="1"/>
        <v>46025</v>
      </c>
      <c r="AC173" s="164">
        <f t="shared" si="1"/>
        <v>46026</v>
      </c>
      <c r="AD173" s="164">
        <f t="shared" si="1"/>
        <v>46027</v>
      </c>
      <c r="AI173" s="166"/>
    </row>
    <row r="174" spans="1:52" s="165" customFormat="1" ht="8.25" hidden="1" customHeight="1" x14ac:dyDescent="0.4">
      <c r="A174" s="162"/>
      <c r="B174" s="163">
        <v>11</v>
      </c>
      <c r="C174" s="164">
        <f t="shared" si="3"/>
        <v>46028</v>
      </c>
      <c r="D174" s="164">
        <f t="shared" si="4"/>
        <v>46029</v>
      </c>
      <c r="E174" s="164">
        <f t="shared" si="4"/>
        <v>46030</v>
      </c>
      <c r="F174" s="164">
        <f t="shared" si="4"/>
        <v>46031</v>
      </c>
      <c r="G174" s="164">
        <f t="shared" si="4"/>
        <v>46032</v>
      </c>
      <c r="H174" s="164">
        <f t="shared" si="4"/>
        <v>46033</v>
      </c>
      <c r="I174" s="164">
        <f t="shared" si="4"/>
        <v>46034</v>
      </c>
      <c r="J174" s="164">
        <f t="shared" si="4"/>
        <v>46035</v>
      </c>
      <c r="K174" s="164">
        <f t="shared" si="4"/>
        <v>46036</v>
      </c>
      <c r="L174" s="164">
        <f t="shared" si="4"/>
        <v>46037</v>
      </c>
      <c r="M174" s="164">
        <f t="shared" si="4"/>
        <v>46038</v>
      </c>
      <c r="N174" s="164">
        <f t="shared" si="4"/>
        <v>46039</v>
      </c>
      <c r="O174" s="164">
        <f t="shared" si="4"/>
        <v>46040</v>
      </c>
      <c r="P174" s="164">
        <f t="shared" si="4"/>
        <v>46041</v>
      </c>
      <c r="Q174" s="164">
        <f t="shared" si="4"/>
        <v>46042</v>
      </c>
      <c r="R174" s="164">
        <f t="shared" si="4"/>
        <v>46043</v>
      </c>
      <c r="S174" s="164">
        <f t="shared" si="4"/>
        <v>46044</v>
      </c>
      <c r="T174" s="164">
        <f t="shared" si="0"/>
        <v>46045</v>
      </c>
      <c r="U174" s="164">
        <f t="shared" si="0"/>
        <v>46046</v>
      </c>
      <c r="V174" s="164">
        <f t="shared" si="1"/>
        <v>46047</v>
      </c>
      <c r="W174" s="164">
        <f t="shared" si="1"/>
        <v>46048</v>
      </c>
      <c r="X174" s="164">
        <f t="shared" si="1"/>
        <v>46049</v>
      </c>
      <c r="Y174" s="164">
        <f t="shared" si="1"/>
        <v>46050</v>
      </c>
      <c r="Z174" s="164">
        <f t="shared" si="2"/>
        <v>46051</v>
      </c>
      <c r="AA174" s="164">
        <f t="shared" si="1"/>
        <v>46052</v>
      </c>
      <c r="AB174" s="164">
        <f t="shared" si="1"/>
        <v>46053</v>
      </c>
      <c r="AC174" s="164">
        <f t="shared" si="1"/>
        <v>46054</v>
      </c>
      <c r="AD174" s="164">
        <f t="shared" si="1"/>
        <v>46055</v>
      </c>
      <c r="AI174" s="166"/>
    </row>
    <row r="175" spans="1:52" s="165" customFormat="1" ht="8.25" hidden="1" customHeight="1" x14ac:dyDescent="0.4">
      <c r="A175" s="162"/>
      <c r="B175" s="163">
        <v>12</v>
      </c>
      <c r="C175" s="164">
        <f t="shared" si="3"/>
        <v>46056</v>
      </c>
      <c r="D175" s="164">
        <f t="shared" si="4"/>
        <v>46057</v>
      </c>
      <c r="E175" s="164">
        <f t="shared" si="4"/>
        <v>46058</v>
      </c>
      <c r="F175" s="164">
        <f t="shared" si="4"/>
        <v>46059</v>
      </c>
      <c r="G175" s="164">
        <f t="shared" si="4"/>
        <v>46060</v>
      </c>
      <c r="H175" s="164">
        <f t="shared" si="4"/>
        <v>46061</v>
      </c>
      <c r="I175" s="164">
        <f t="shared" si="4"/>
        <v>46062</v>
      </c>
      <c r="J175" s="164">
        <f t="shared" si="4"/>
        <v>46063</v>
      </c>
      <c r="K175" s="164">
        <f t="shared" si="4"/>
        <v>46064</v>
      </c>
      <c r="L175" s="164">
        <f t="shared" si="4"/>
        <v>46065</v>
      </c>
      <c r="M175" s="164">
        <f t="shared" si="4"/>
        <v>46066</v>
      </c>
      <c r="N175" s="164">
        <f t="shared" si="4"/>
        <v>46067</v>
      </c>
      <c r="O175" s="164">
        <f t="shared" si="4"/>
        <v>46068</v>
      </c>
      <c r="P175" s="164">
        <f t="shared" si="4"/>
        <v>46069</v>
      </c>
      <c r="Q175" s="164">
        <f t="shared" si="4"/>
        <v>46070</v>
      </c>
      <c r="R175" s="164">
        <f t="shared" si="4"/>
        <v>46071</v>
      </c>
      <c r="S175" s="164">
        <f t="shared" si="4"/>
        <v>46072</v>
      </c>
      <c r="T175" s="164">
        <f t="shared" si="0"/>
        <v>46073</v>
      </c>
      <c r="U175" s="164">
        <f t="shared" si="0"/>
        <v>46074</v>
      </c>
      <c r="V175" s="164">
        <f t="shared" si="1"/>
        <v>46075</v>
      </c>
      <c r="W175" s="164">
        <f t="shared" si="1"/>
        <v>46076</v>
      </c>
      <c r="X175" s="164">
        <f t="shared" si="1"/>
        <v>46077</v>
      </c>
      <c r="Y175" s="164">
        <f t="shared" si="1"/>
        <v>46078</v>
      </c>
      <c r="Z175" s="164">
        <f t="shared" si="2"/>
        <v>46079</v>
      </c>
      <c r="AA175" s="164">
        <f t="shared" si="1"/>
        <v>46080</v>
      </c>
      <c r="AB175" s="164">
        <f t="shared" si="1"/>
        <v>46081</v>
      </c>
      <c r="AC175" s="164">
        <f t="shared" si="1"/>
        <v>46082</v>
      </c>
      <c r="AD175" s="164">
        <f t="shared" si="1"/>
        <v>46083</v>
      </c>
      <c r="AI175" s="166"/>
    </row>
    <row r="176" spans="1:52" s="165" customFormat="1" ht="8.25" hidden="1" customHeight="1" x14ac:dyDescent="0.4">
      <c r="A176" s="162"/>
      <c r="B176" s="163">
        <v>13</v>
      </c>
      <c r="C176" s="164">
        <f t="shared" si="3"/>
        <v>46084</v>
      </c>
      <c r="D176" s="164">
        <f t="shared" si="4"/>
        <v>46085</v>
      </c>
      <c r="E176" s="164">
        <f t="shared" si="4"/>
        <v>46086</v>
      </c>
      <c r="F176" s="164">
        <f t="shared" si="4"/>
        <v>46087</v>
      </c>
      <c r="G176" s="164">
        <f t="shared" si="4"/>
        <v>46088</v>
      </c>
      <c r="H176" s="164">
        <f t="shared" si="4"/>
        <v>46089</v>
      </c>
      <c r="I176" s="164">
        <f t="shared" si="4"/>
        <v>46090</v>
      </c>
      <c r="J176" s="164">
        <f t="shared" si="4"/>
        <v>46091</v>
      </c>
      <c r="K176" s="164">
        <f t="shared" si="4"/>
        <v>46092</v>
      </c>
      <c r="L176" s="164">
        <f t="shared" si="4"/>
        <v>46093</v>
      </c>
      <c r="M176" s="164">
        <f t="shared" si="4"/>
        <v>46094</v>
      </c>
      <c r="N176" s="164">
        <f t="shared" si="4"/>
        <v>46095</v>
      </c>
      <c r="O176" s="164">
        <f t="shared" si="4"/>
        <v>46096</v>
      </c>
      <c r="P176" s="164">
        <f t="shared" si="4"/>
        <v>46097</v>
      </c>
      <c r="Q176" s="164">
        <f t="shared" si="4"/>
        <v>46098</v>
      </c>
      <c r="R176" s="164">
        <f t="shared" si="4"/>
        <v>46099</v>
      </c>
      <c r="S176" s="164">
        <f t="shared" si="4"/>
        <v>46100</v>
      </c>
      <c r="T176" s="164">
        <f t="shared" si="0"/>
        <v>46101</v>
      </c>
      <c r="U176" s="164">
        <f t="shared" si="0"/>
        <v>46102</v>
      </c>
      <c r="V176" s="164">
        <f t="shared" si="1"/>
        <v>46103</v>
      </c>
      <c r="W176" s="164">
        <f t="shared" si="1"/>
        <v>46104</v>
      </c>
      <c r="X176" s="164">
        <f t="shared" si="1"/>
        <v>46105</v>
      </c>
      <c r="Y176" s="164">
        <f t="shared" si="1"/>
        <v>46106</v>
      </c>
      <c r="Z176" s="164">
        <f t="shared" si="2"/>
        <v>46107</v>
      </c>
      <c r="AA176" s="164">
        <f t="shared" si="1"/>
        <v>46108</v>
      </c>
      <c r="AB176" s="164">
        <f t="shared" si="1"/>
        <v>46109</v>
      </c>
      <c r="AC176" s="164">
        <f t="shared" si="1"/>
        <v>46110</v>
      </c>
      <c r="AD176" s="164">
        <f t="shared" si="1"/>
        <v>46111</v>
      </c>
      <c r="AI176" s="166"/>
    </row>
    <row r="177" spans="1:52" s="165" customFormat="1" ht="8.25" hidden="1" customHeight="1" x14ac:dyDescent="0.4">
      <c r="A177" s="162"/>
      <c r="B177" s="163">
        <v>14</v>
      </c>
      <c r="C177" s="164">
        <f t="shared" si="3"/>
        <v>46112</v>
      </c>
      <c r="D177" s="164">
        <f t="shared" si="4"/>
        <v>46113</v>
      </c>
      <c r="E177" s="164">
        <f t="shared" si="4"/>
        <v>46114</v>
      </c>
      <c r="F177" s="164">
        <f t="shared" si="4"/>
        <v>46115</v>
      </c>
      <c r="G177" s="164">
        <f t="shared" si="4"/>
        <v>46116</v>
      </c>
      <c r="H177" s="164">
        <f t="shared" si="4"/>
        <v>46117</v>
      </c>
      <c r="I177" s="164">
        <f t="shared" si="4"/>
        <v>46118</v>
      </c>
      <c r="J177" s="164">
        <f t="shared" si="4"/>
        <v>46119</v>
      </c>
      <c r="K177" s="164">
        <f t="shared" si="4"/>
        <v>46120</v>
      </c>
      <c r="L177" s="164">
        <f t="shared" si="4"/>
        <v>46121</v>
      </c>
      <c r="M177" s="164">
        <f t="shared" si="4"/>
        <v>46122</v>
      </c>
      <c r="N177" s="164">
        <f t="shared" si="4"/>
        <v>46123</v>
      </c>
      <c r="O177" s="164">
        <f t="shared" si="4"/>
        <v>46124</v>
      </c>
      <c r="P177" s="164">
        <f t="shared" si="4"/>
        <v>46125</v>
      </c>
      <c r="Q177" s="164">
        <f t="shared" si="4"/>
        <v>46126</v>
      </c>
      <c r="R177" s="164">
        <f t="shared" si="4"/>
        <v>46127</v>
      </c>
      <c r="S177" s="164">
        <f t="shared" si="4"/>
        <v>46128</v>
      </c>
      <c r="T177" s="164">
        <f t="shared" si="0"/>
        <v>46129</v>
      </c>
      <c r="U177" s="164">
        <f t="shared" si="0"/>
        <v>46130</v>
      </c>
      <c r="V177" s="164">
        <f t="shared" si="1"/>
        <v>46131</v>
      </c>
      <c r="W177" s="164">
        <f t="shared" si="1"/>
        <v>46132</v>
      </c>
      <c r="X177" s="164">
        <f t="shared" si="1"/>
        <v>46133</v>
      </c>
      <c r="Y177" s="164">
        <f t="shared" si="1"/>
        <v>46134</v>
      </c>
      <c r="Z177" s="164">
        <f t="shared" si="2"/>
        <v>46135</v>
      </c>
      <c r="AA177" s="164">
        <f t="shared" si="1"/>
        <v>46136</v>
      </c>
      <c r="AB177" s="164">
        <f t="shared" si="1"/>
        <v>46137</v>
      </c>
      <c r="AC177" s="164">
        <f t="shared" si="1"/>
        <v>46138</v>
      </c>
      <c r="AD177" s="164">
        <f t="shared" si="1"/>
        <v>46139</v>
      </c>
      <c r="AI177" s="166"/>
    </row>
    <row r="178" spans="1:52" s="165" customFormat="1" ht="8.25" hidden="1" customHeight="1" x14ac:dyDescent="0.4">
      <c r="A178" s="162"/>
      <c r="B178" s="163">
        <v>15</v>
      </c>
      <c r="C178" s="164">
        <f t="shared" si="3"/>
        <v>46140</v>
      </c>
      <c r="D178" s="164">
        <f t="shared" si="4"/>
        <v>46141</v>
      </c>
      <c r="E178" s="164">
        <f t="shared" si="4"/>
        <v>46142</v>
      </c>
      <c r="F178" s="164">
        <f t="shared" si="4"/>
        <v>46143</v>
      </c>
      <c r="G178" s="164">
        <f t="shared" si="4"/>
        <v>46144</v>
      </c>
      <c r="H178" s="164">
        <f t="shared" si="4"/>
        <v>46145</v>
      </c>
      <c r="I178" s="164">
        <f t="shared" si="4"/>
        <v>46146</v>
      </c>
      <c r="J178" s="164">
        <f t="shared" si="4"/>
        <v>46147</v>
      </c>
      <c r="K178" s="164">
        <f t="shared" si="4"/>
        <v>46148</v>
      </c>
      <c r="L178" s="164">
        <f t="shared" si="4"/>
        <v>46149</v>
      </c>
      <c r="M178" s="164">
        <f t="shared" si="4"/>
        <v>46150</v>
      </c>
      <c r="N178" s="164">
        <f t="shared" si="4"/>
        <v>46151</v>
      </c>
      <c r="O178" s="164">
        <f t="shared" si="4"/>
        <v>46152</v>
      </c>
      <c r="P178" s="164">
        <f t="shared" si="4"/>
        <v>46153</v>
      </c>
      <c r="Q178" s="164">
        <f t="shared" si="4"/>
        <v>46154</v>
      </c>
      <c r="R178" s="164">
        <f t="shared" si="4"/>
        <v>46155</v>
      </c>
      <c r="S178" s="164">
        <f t="shared" si="4"/>
        <v>46156</v>
      </c>
      <c r="T178" s="164">
        <f t="shared" si="0"/>
        <v>46157</v>
      </c>
      <c r="U178" s="164">
        <f t="shared" si="0"/>
        <v>46158</v>
      </c>
      <c r="V178" s="164">
        <f t="shared" si="1"/>
        <v>46159</v>
      </c>
      <c r="W178" s="164">
        <f t="shared" si="1"/>
        <v>46160</v>
      </c>
      <c r="X178" s="164">
        <f t="shared" si="1"/>
        <v>46161</v>
      </c>
      <c r="Y178" s="164">
        <f t="shared" si="1"/>
        <v>46162</v>
      </c>
      <c r="Z178" s="164">
        <f t="shared" si="2"/>
        <v>46163</v>
      </c>
      <c r="AA178" s="164">
        <f t="shared" si="1"/>
        <v>46164</v>
      </c>
      <c r="AB178" s="164">
        <f t="shared" si="1"/>
        <v>46165</v>
      </c>
      <c r="AC178" s="164">
        <f t="shared" si="1"/>
        <v>46166</v>
      </c>
      <c r="AD178" s="164">
        <f t="shared" si="1"/>
        <v>46167</v>
      </c>
      <c r="AI178" s="166"/>
    </row>
    <row r="179" spans="1:52" s="165" customFormat="1" ht="8.25" hidden="1" customHeight="1" x14ac:dyDescent="0.4">
      <c r="A179" s="162"/>
      <c r="B179" s="163">
        <v>16</v>
      </c>
      <c r="C179" s="164">
        <f t="shared" si="3"/>
        <v>46168</v>
      </c>
      <c r="D179" s="164">
        <f t="shared" si="4"/>
        <v>46169</v>
      </c>
      <c r="E179" s="164">
        <f t="shared" si="4"/>
        <v>46170</v>
      </c>
      <c r="F179" s="164">
        <f t="shared" si="4"/>
        <v>46171</v>
      </c>
      <c r="G179" s="164">
        <f t="shared" si="4"/>
        <v>46172</v>
      </c>
      <c r="H179" s="164">
        <f t="shared" si="4"/>
        <v>46173</v>
      </c>
      <c r="I179" s="164">
        <f t="shared" si="4"/>
        <v>46174</v>
      </c>
      <c r="J179" s="164">
        <f t="shared" si="4"/>
        <v>46175</v>
      </c>
      <c r="K179" s="164">
        <f t="shared" si="4"/>
        <v>46176</v>
      </c>
      <c r="L179" s="164">
        <f t="shared" si="4"/>
        <v>46177</v>
      </c>
      <c r="M179" s="164">
        <f t="shared" si="4"/>
        <v>46178</v>
      </c>
      <c r="N179" s="164">
        <f t="shared" si="4"/>
        <v>46179</v>
      </c>
      <c r="O179" s="164">
        <f t="shared" si="4"/>
        <v>46180</v>
      </c>
      <c r="P179" s="164">
        <f t="shared" si="4"/>
        <v>46181</v>
      </c>
      <c r="Q179" s="164">
        <f t="shared" si="4"/>
        <v>46182</v>
      </c>
      <c r="R179" s="164">
        <f t="shared" si="4"/>
        <v>46183</v>
      </c>
      <c r="S179" s="164">
        <f t="shared" si="4"/>
        <v>46184</v>
      </c>
      <c r="T179" s="164">
        <f t="shared" si="0"/>
        <v>46185</v>
      </c>
      <c r="U179" s="164">
        <f t="shared" si="0"/>
        <v>46186</v>
      </c>
      <c r="V179" s="164">
        <f t="shared" si="1"/>
        <v>46187</v>
      </c>
      <c r="W179" s="164">
        <f t="shared" si="1"/>
        <v>46188</v>
      </c>
      <c r="X179" s="164">
        <f t="shared" si="1"/>
        <v>46189</v>
      </c>
      <c r="Y179" s="164">
        <f t="shared" si="1"/>
        <v>46190</v>
      </c>
      <c r="Z179" s="164">
        <f t="shared" si="2"/>
        <v>46191</v>
      </c>
      <c r="AA179" s="164">
        <f t="shared" si="1"/>
        <v>46192</v>
      </c>
      <c r="AB179" s="164">
        <f t="shared" si="1"/>
        <v>46193</v>
      </c>
      <c r="AC179" s="164">
        <f t="shared" si="1"/>
        <v>46194</v>
      </c>
      <c r="AD179" s="164">
        <f t="shared" si="1"/>
        <v>46195</v>
      </c>
      <c r="AI179" s="166"/>
    </row>
    <row r="180" spans="1:52" s="165" customFormat="1" ht="8.25" hidden="1" customHeight="1" x14ac:dyDescent="0.4">
      <c r="A180" s="162"/>
      <c r="B180" s="163">
        <v>17</v>
      </c>
      <c r="C180" s="164">
        <f t="shared" si="3"/>
        <v>46196</v>
      </c>
      <c r="D180" s="164">
        <f t="shared" si="4"/>
        <v>46197</v>
      </c>
      <c r="E180" s="164">
        <f t="shared" si="4"/>
        <v>46198</v>
      </c>
      <c r="F180" s="164">
        <f t="shared" si="4"/>
        <v>46199</v>
      </c>
      <c r="G180" s="164">
        <f t="shared" si="4"/>
        <v>46200</v>
      </c>
      <c r="H180" s="164">
        <f t="shared" si="4"/>
        <v>46201</v>
      </c>
      <c r="I180" s="164">
        <f t="shared" si="4"/>
        <v>46202</v>
      </c>
      <c r="J180" s="164">
        <f t="shared" si="4"/>
        <v>46203</v>
      </c>
      <c r="K180" s="164">
        <f t="shared" si="4"/>
        <v>46204</v>
      </c>
      <c r="L180" s="164">
        <f t="shared" si="4"/>
        <v>46205</v>
      </c>
      <c r="M180" s="164">
        <f t="shared" si="4"/>
        <v>46206</v>
      </c>
      <c r="N180" s="164">
        <f t="shared" si="4"/>
        <v>46207</v>
      </c>
      <c r="O180" s="164">
        <f t="shared" si="4"/>
        <v>46208</v>
      </c>
      <c r="P180" s="164">
        <f t="shared" si="4"/>
        <v>46209</v>
      </c>
      <c r="Q180" s="164">
        <f t="shared" si="4"/>
        <v>46210</v>
      </c>
      <c r="R180" s="164">
        <f t="shared" si="4"/>
        <v>46211</v>
      </c>
      <c r="S180" s="164">
        <f t="shared" si="4"/>
        <v>46212</v>
      </c>
      <c r="T180" s="164">
        <f t="shared" ref="T180:AD180" si="5">S180+1</f>
        <v>46213</v>
      </c>
      <c r="U180" s="164">
        <f t="shared" si="5"/>
        <v>46214</v>
      </c>
      <c r="V180" s="164">
        <f t="shared" si="5"/>
        <v>46215</v>
      </c>
      <c r="W180" s="164">
        <f t="shared" si="5"/>
        <v>46216</v>
      </c>
      <c r="X180" s="164">
        <f t="shared" si="5"/>
        <v>46217</v>
      </c>
      <c r="Y180" s="164">
        <f t="shared" si="5"/>
        <v>46218</v>
      </c>
      <c r="Z180" s="164">
        <f t="shared" si="2"/>
        <v>46219</v>
      </c>
      <c r="AA180" s="164">
        <f t="shared" si="5"/>
        <v>46220</v>
      </c>
      <c r="AB180" s="164">
        <f t="shared" si="5"/>
        <v>46221</v>
      </c>
      <c r="AC180" s="164">
        <f t="shared" si="5"/>
        <v>46222</v>
      </c>
      <c r="AD180" s="164">
        <f t="shared" si="5"/>
        <v>46223</v>
      </c>
      <c r="AI180" s="166"/>
    </row>
    <row r="181" spans="1:52" s="165" customFormat="1" ht="8.25" hidden="1" customHeight="1" x14ac:dyDescent="0.4">
      <c r="A181" s="162"/>
      <c r="B181" s="163">
        <v>18</v>
      </c>
      <c r="C181" s="164">
        <f t="shared" si="3"/>
        <v>46224</v>
      </c>
      <c r="D181" s="164">
        <f t="shared" si="4"/>
        <v>46225</v>
      </c>
      <c r="E181" s="164">
        <f t="shared" si="4"/>
        <v>46226</v>
      </c>
      <c r="F181" s="164">
        <f t="shared" si="4"/>
        <v>46227</v>
      </c>
      <c r="G181" s="164">
        <f t="shared" si="4"/>
        <v>46228</v>
      </c>
      <c r="H181" s="164">
        <f t="shared" si="4"/>
        <v>46229</v>
      </c>
      <c r="I181" s="164">
        <f t="shared" si="4"/>
        <v>46230</v>
      </c>
      <c r="J181" s="164">
        <f t="shared" si="4"/>
        <v>46231</v>
      </c>
      <c r="K181" s="164">
        <f t="shared" si="4"/>
        <v>46232</v>
      </c>
      <c r="L181" s="164">
        <f t="shared" si="4"/>
        <v>46233</v>
      </c>
      <c r="M181" s="164">
        <f t="shared" si="4"/>
        <v>46234</v>
      </c>
      <c r="N181" s="164">
        <f t="shared" si="4"/>
        <v>46235</v>
      </c>
      <c r="O181" s="164">
        <f t="shared" si="4"/>
        <v>46236</v>
      </c>
      <c r="P181" s="164">
        <f t="shared" si="4"/>
        <v>46237</v>
      </c>
      <c r="Q181" s="164">
        <f t="shared" si="4"/>
        <v>46238</v>
      </c>
      <c r="R181" s="164">
        <f t="shared" si="4"/>
        <v>46239</v>
      </c>
      <c r="S181" s="164">
        <f t="shared" ref="P181:AD196" si="6">R181+1</f>
        <v>46240</v>
      </c>
      <c r="T181" s="164">
        <f t="shared" si="6"/>
        <v>46241</v>
      </c>
      <c r="U181" s="164">
        <f t="shared" si="6"/>
        <v>46242</v>
      </c>
      <c r="V181" s="164">
        <f t="shared" si="6"/>
        <v>46243</v>
      </c>
      <c r="W181" s="164">
        <f t="shared" si="6"/>
        <v>46244</v>
      </c>
      <c r="X181" s="164">
        <f t="shared" si="6"/>
        <v>46245</v>
      </c>
      <c r="Y181" s="164">
        <f t="shared" si="6"/>
        <v>46246</v>
      </c>
      <c r="Z181" s="164">
        <f t="shared" si="2"/>
        <v>46247</v>
      </c>
      <c r="AA181" s="164">
        <f t="shared" si="6"/>
        <v>46248</v>
      </c>
      <c r="AB181" s="164">
        <f t="shared" si="6"/>
        <v>46249</v>
      </c>
      <c r="AC181" s="164">
        <f t="shared" si="6"/>
        <v>46250</v>
      </c>
      <c r="AD181" s="164">
        <f t="shared" si="6"/>
        <v>46251</v>
      </c>
      <c r="AI181" s="166"/>
    </row>
    <row r="182" spans="1:52" s="165" customFormat="1" ht="8.25" hidden="1" customHeight="1" x14ac:dyDescent="0.4">
      <c r="A182" s="162"/>
      <c r="B182" s="163">
        <v>19</v>
      </c>
      <c r="C182" s="164">
        <f t="shared" si="3"/>
        <v>46252</v>
      </c>
      <c r="D182" s="164">
        <f t="shared" ref="D182:S197" si="7">C182+1</f>
        <v>46253</v>
      </c>
      <c r="E182" s="164">
        <f t="shared" si="7"/>
        <v>46254</v>
      </c>
      <c r="F182" s="164">
        <f t="shared" si="7"/>
        <v>46255</v>
      </c>
      <c r="G182" s="164">
        <f t="shared" si="7"/>
        <v>46256</v>
      </c>
      <c r="H182" s="164">
        <f t="shared" si="7"/>
        <v>46257</v>
      </c>
      <c r="I182" s="164">
        <f t="shared" si="7"/>
        <v>46258</v>
      </c>
      <c r="J182" s="164">
        <f t="shared" si="7"/>
        <v>46259</v>
      </c>
      <c r="K182" s="164">
        <f t="shared" si="7"/>
        <v>46260</v>
      </c>
      <c r="L182" s="164">
        <f t="shared" si="7"/>
        <v>46261</v>
      </c>
      <c r="M182" s="164">
        <f t="shared" si="7"/>
        <v>46262</v>
      </c>
      <c r="N182" s="164">
        <f t="shared" si="7"/>
        <v>46263</v>
      </c>
      <c r="O182" s="164">
        <f t="shared" si="7"/>
        <v>46264</v>
      </c>
      <c r="P182" s="164">
        <f t="shared" si="7"/>
        <v>46265</v>
      </c>
      <c r="Q182" s="164">
        <f t="shared" si="7"/>
        <v>46266</v>
      </c>
      <c r="R182" s="164">
        <f t="shared" si="7"/>
        <v>46267</v>
      </c>
      <c r="S182" s="164">
        <f t="shared" si="7"/>
        <v>46268</v>
      </c>
      <c r="T182" s="164">
        <f t="shared" si="6"/>
        <v>46269</v>
      </c>
      <c r="U182" s="164">
        <f t="shared" si="6"/>
        <v>46270</v>
      </c>
      <c r="V182" s="164">
        <f t="shared" si="6"/>
        <v>46271</v>
      </c>
      <c r="W182" s="164">
        <f t="shared" si="6"/>
        <v>46272</v>
      </c>
      <c r="X182" s="164">
        <f t="shared" si="6"/>
        <v>46273</v>
      </c>
      <c r="Y182" s="164">
        <f t="shared" si="6"/>
        <v>46274</v>
      </c>
      <c r="Z182" s="164">
        <f t="shared" si="2"/>
        <v>46275</v>
      </c>
      <c r="AA182" s="164">
        <f t="shared" si="6"/>
        <v>46276</v>
      </c>
      <c r="AB182" s="164">
        <f t="shared" si="6"/>
        <v>46277</v>
      </c>
      <c r="AC182" s="164">
        <f t="shared" si="6"/>
        <v>46278</v>
      </c>
      <c r="AD182" s="164">
        <f t="shared" si="6"/>
        <v>46279</v>
      </c>
      <c r="AI182" s="166"/>
    </row>
    <row r="183" spans="1:52" s="165" customFormat="1" ht="8.25" hidden="1" customHeight="1" x14ac:dyDescent="0.4">
      <c r="A183" s="162"/>
      <c r="B183" s="163">
        <v>20</v>
      </c>
      <c r="C183" s="164">
        <f t="shared" si="3"/>
        <v>46280</v>
      </c>
      <c r="D183" s="164">
        <f t="shared" si="7"/>
        <v>46281</v>
      </c>
      <c r="E183" s="164">
        <f t="shared" si="7"/>
        <v>46282</v>
      </c>
      <c r="F183" s="164">
        <f t="shared" si="7"/>
        <v>46283</v>
      </c>
      <c r="G183" s="164">
        <f t="shared" si="7"/>
        <v>46284</v>
      </c>
      <c r="H183" s="164">
        <f t="shared" si="7"/>
        <v>46285</v>
      </c>
      <c r="I183" s="164">
        <f t="shared" si="7"/>
        <v>46286</v>
      </c>
      <c r="J183" s="164">
        <f t="shared" si="7"/>
        <v>46287</v>
      </c>
      <c r="K183" s="164">
        <f t="shared" si="7"/>
        <v>46288</v>
      </c>
      <c r="L183" s="164">
        <f t="shared" si="7"/>
        <v>46289</v>
      </c>
      <c r="M183" s="164">
        <f t="shared" si="7"/>
        <v>46290</v>
      </c>
      <c r="N183" s="164">
        <f t="shared" si="7"/>
        <v>46291</v>
      </c>
      <c r="O183" s="164">
        <f t="shared" si="7"/>
        <v>46292</v>
      </c>
      <c r="P183" s="164">
        <f t="shared" si="7"/>
        <v>46293</v>
      </c>
      <c r="Q183" s="164">
        <f t="shared" si="7"/>
        <v>46294</v>
      </c>
      <c r="R183" s="164">
        <f t="shared" si="7"/>
        <v>46295</v>
      </c>
      <c r="S183" s="164">
        <f t="shared" si="7"/>
        <v>46296</v>
      </c>
      <c r="T183" s="164">
        <f t="shared" si="6"/>
        <v>46297</v>
      </c>
      <c r="U183" s="164">
        <f t="shared" si="6"/>
        <v>46298</v>
      </c>
      <c r="V183" s="164">
        <f t="shared" si="6"/>
        <v>46299</v>
      </c>
      <c r="W183" s="164">
        <f t="shared" si="6"/>
        <v>46300</v>
      </c>
      <c r="X183" s="164">
        <f t="shared" si="6"/>
        <v>46301</v>
      </c>
      <c r="Y183" s="164">
        <f t="shared" si="6"/>
        <v>46302</v>
      </c>
      <c r="Z183" s="164">
        <f t="shared" si="2"/>
        <v>46303</v>
      </c>
      <c r="AA183" s="164">
        <f t="shared" si="6"/>
        <v>46304</v>
      </c>
      <c r="AB183" s="164">
        <f t="shared" si="6"/>
        <v>46305</v>
      </c>
      <c r="AC183" s="164">
        <f t="shared" si="6"/>
        <v>46306</v>
      </c>
      <c r="AD183" s="164">
        <f t="shared" si="6"/>
        <v>46307</v>
      </c>
      <c r="AI183" s="166"/>
    </row>
    <row r="184" spans="1:52" s="165" customFormat="1" ht="8.25" hidden="1" customHeight="1" x14ac:dyDescent="0.4">
      <c r="A184" s="162"/>
      <c r="B184" s="163">
        <v>21</v>
      </c>
      <c r="C184" s="164">
        <f t="shared" si="3"/>
        <v>46308</v>
      </c>
      <c r="D184" s="164">
        <f t="shared" si="7"/>
        <v>46309</v>
      </c>
      <c r="E184" s="164">
        <f t="shared" si="7"/>
        <v>46310</v>
      </c>
      <c r="F184" s="164">
        <f t="shared" si="7"/>
        <v>46311</v>
      </c>
      <c r="G184" s="164">
        <f t="shared" si="7"/>
        <v>46312</v>
      </c>
      <c r="H184" s="164">
        <f t="shared" si="7"/>
        <v>46313</v>
      </c>
      <c r="I184" s="164">
        <f t="shared" si="7"/>
        <v>46314</v>
      </c>
      <c r="J184" s="164">
        <f t="shared" si="7"/>
        <v>46315</v>
      </c>
      <c r="K184" s="164">
        <f t="shared" si="7"/>
        <v>46316</v>
      </c>
      <c r="L184" s="164">
        <f t="shared" si="7"/>
        <v>46317</v>
      </c>
      <c r="M184" s="164">
        <f t="shared" si="7"/>
        <v>46318</v>
      </c>
      <c r="N184" s="164">
        <f t="shared" si="7"/>
        <v>46319</v>
      </c>
      <c r="O184" s="164">
        <f t="shared" si="7"/>
        <v>46320</v>
      </c>
      <c r="P184" s="164">
        <f t="shared" si="7"/>
        <v>46321</v>
      </c>
      <c r="Q184" s="164">
        <f t="shared" si="7"/>
        <v>46322</v>
      </c>
      <c r="R184" s="164">
        <f t="shared" si="7"/>
        <v>46323</v>
      </c>
      <c r="S184" s="164">
        <f t="shared" si="7"/>
        <v>46324</v>
      </c>
      <c r="T184" s="164">
        <f t="shared" si="6"/>
        <v>46325</v>
      </c>
      <c r="U184" s="164">
        <f t="shared" si="6"/>
        <v>46326</v>
      </c>
      <c r="V184" s="164">
        <f t="shared" si="6"/>
        <v>46327</v>
      </c>
      <c r="W184" s="164">
        <f t="shared" si="6"/>
        <v>46328</v>
      </c>
      <c r="X184" s="164">
        <f t="shared" si="6"/>
        <v>46329</v>
      </c>
      <c r="Y184" s="164">
        <f t="shared" si="6"/>
        <v>46330</v>
      </c>
      <c r="Z184" s="164">
        <f t="shared" si="2"/>
        <v>46331</v>
      </c>
      <c r="AA184" s="164">
        <f t="shared" si="6"/>
        <v>46332</v>
      </c>
      <c r="AB184" s="164">
        <f t="shared" si="6"/>
        <v>46333</v>
      </c>
      <c r="AC184" s="164">
        <f t="shared" si="6"/>
        <v>46334</v>
      </c>
      <c r="AD184" s="164">
        <f t="shared" si="6"/>
        <v>46335</v>
      </c>
      <c r="AI184" s="166"/>
    </row>
    <row r="185" spans="1:52" s="165" customFormat="1" ht="15" hidden="1" customHeight="1" x14ac:dyDescent="0.4">
      <c r="A185" s="155"/>
      <c r="B185" s="163">
        <v>22</v>
      </c>
      <c r="C185" s="164">
        <f t="shared" si="3"/>
        <v>46336</v>
      </c>
      <c r="D185" s="164">
        <f t="shared" si="7"/>
        <v>46337</v>
      </c>
      <c r="E185" s="164">
        <f t="shared" si="7"/>
        <v>46338</v>
      </c>
      <c r="F185" s="164">
        <f t="shared" si="7"/>
        <v>46339</v>
      </c>
      <c r="G185" s="164">
        <f t="shared" si="7"/>
        <v>46340</v>
      </c>
      <c r="H185" s="164">
        <f t="shared" si="7"/>
        <v>46341</v>
      </c>
      <c r="I185" s="164">
        <f t="shared" si="7"/>
        <v>46342</v>
      </c>
      <c r="J185" s="164">
        <f t="shared" si="7"/>
        <v>46343</v>
      </c>
      <c r="K185" s="164">
        <f t="shared" si="7"/>
        <v>46344</v>
      </c>
      <c r="L185" s="164">
        <f t="shared" si="7"/>
        <v>46345</v>
      </c>
      <c r="M185" s="164">
        <f t="shared" si="7"/>
        <v>46346</v>
      </c>
      <c r="N185" s="164">
        <f t="shared" si="7"/>
        <v>46347</v>
      </c>
      <c r="O185" s="164">
        <f t="shared" si="7"/>
        <v>46348</v>
      </c>
      <c r="P185" s="164">
        <f t="shared" si="7"/>
        <v>46349</v>
      </c>
      <c r="Q185" s="164">
        <f t="shared" si="7"/>
        <v>46350</v>
      </c>
      <c r="R185" s="164">
        <f t="shared" si="7"/>
        <v>46351</v>
      </c>
      <c r="S185" s="164">
        <f t="shared" si="7"/>
        <v>46352</v>
      </c>
      <c r="T185" s="164">
        <f t="shared" si="6"/>
        <v>46353</v>
      </c>
      <c r="U185" s="164">
        <f t="shared" si="6"/>
        <v>46354</v>
      </c>
      <c r="V185" s="164">
        <f t="shared" si="6"/>
        <v>46355</v>
      </c>
      <c r="W185" s="164">
        <f t="shared" si="6"/>
        <v>46356</v>
      </c>
      <c r="X185" s="164">
        <f t="shared" si="6"/>
        <v>46357</v>
      </c>
      <c r="Y185" s="164">
        <f t="shared" si="6"/>
        <v>46358</v>
      </c>
      <c r="Z185" s="164">
        <f t="shared" si="2"/>
        <v>46359</v>
      </c>
      <c r="AA185" s="164">
        <f t="shared" si="6"/>
        <v>46360</v>
      </c>
      <c r="AB185" s="164">
        <f t="shared" si="6"/>
        <v>46361</v>
      </c>
      <c r="AC185" s="164">
        <f t="shared" si="6"/>
        <v>46362</v>
      </c>
      <c r="AD185" s="164">
        <f t="shared" si="6"/>
        <v>46363</v>
      </c>
      <c r="AE185" s="102"/>
      <c r="AF185" s="102"/>
      <c r="AG185" s="102"/>
      <c r="AH185" s="102"/>
      <c r="AI185" s="157"/>
      <c r="AJ185" s="102"/>
      <c r="AM185" s="102"/>
      <c r="AN185" s="102"/>
    </row>
    <row r="186" spans="1:52" s="165" customFormat="1" ht="15" hidden="1" customHeight="1" x14ac:dyDescent="0.4">
      <c r="A186" s="155"/>
      <c r="B186" s="163">
        <v>23</v>
      </c>
      <c r="C186" s="164">
        <f t="shared" si="3"/>
        <v>46364</v>
      </c>
      <c r="D186" s="164">
        <f t="shared" si="7"/>
        <v>46365</v>
      </c>
      <c r="E186" s="164">
        <f t="shared" si="7"/>
        <v>46366</v>
      </c>
      <c r="F186" s="164">
        <f t="shared" si="7"/>
        <v>46367</v>
      </c>
      <c r="G186" s="164">
        <f t="shared" si="7"/>
        <v>46368</v>
      </c>
      <c r="H186" s="164">
        <f t="shared" si="7"/>
        <v>46369</v>
      </c>
      <c r="I186" s="164">
        <f t="shared" si="7"/>
        <v>46370</v>
      </c>
      <c r="J186" s="164">
        <f t="shared" si="7"/>
        <v>46371</v>
      </c>
      <c r="K186" s="164">
        <f t="shared" si="7"/>
        <v>46372</v>
      </c>
      <c r="L186" s="164">
        <f t="shared" si="7"/>
        <v>46373</v>
      </c>
      <c r="M186" s="164">
        <f t="shared" si="7"/>
        <v>46374</v>
      </c>
      <c r="N186" s="164">
        <f t="shared" si="7"/>
        <v>46375</v>
      </c>
      <c r="O186" s="164">
        <f t="shared" si="7"/>
        <v>46376</v>
      </c>
      <c r="P186" s="164">
        <f t="shared" si="6"/>
        <v>46377</v>
      </c>
      <c r="Q186" s="164">
        <f t="shared" si="6"/>
        <v>46378</v>
      </c>
      <c r="R186" s="164">
        <f t="shared" si="6"/>
        <v>46379</v>
      </c>
      <c r="S186" s="164">
        <f t="shared" si="6"/>
        <v>46380</v>
      </c>
      <c r="T186" s="164">
        <f t="shared" si="6"/>
        <v>46381</v>
      </c>
      <c r="U186" s="164">
        <f t="shared" si="6"/>
        <v>46382</v>
      </c>
      <c r="V186" s="164">
        <f t="shared" si="6"/>
        <v>46383</v>
      </c>
      <c r="W186" s="164">
        <f t="shared" si="6"/>
        <v>46384</v>
      </c>
      <c r="X186" s="164">
        <f t="shared" si="6"/>
        <v>46385</v>
      </c>
      <c r="Y186" s="164">
        <f t="shared" si="6"/>
        <v>46386</v>
      </c>
      <c r="Z186" s="164">
        <f t="shared" si="2"/>
        <v>46387</v>
      </c>
      <c r="AA186" s="164">
        <f t="shared" si="6"/>
        <v>46388</v>
      </c>
      <c r="AB186" s="164">
        <f t="shared" si="6"/>
        <v>46389</v>
      </c>
      <c r="AC186" s="164">
        <f t="shared" si="6"/>
        <v>46390</v>
      </c>
      <c r="AD186" s="164">
        <f t="shared" si="6"/>
        <v>46391</v>
      </c>
      <c r="AE186" s="102"/>
      <c r="AF186" s="102"/>
      <c r="AG186" s="102"/>
      <c r="AH186" s="102"/>
      <c r="AI186" s="157"/>
      <c r="AJ186" s="102"/>
      <c r="AL186" s="102"/>
      <c r="AM186" s="102"/>
      <c r="AN186" s="102"/>
      <c r="AO186" s="102"/>
      <c r="AP186" s="102"/>
      <c r="AQ186" s="102"/>
      <c r="AR186" s="102"/>
      <c r="AS186" s="102"/>
      <c r="AT186" s="102"/>
      <c r="AU186" s="102"/>
      <c r="AV186" s="102"/>
      <c r="AW186" s="102"/>
      <c r="AX186" s="102"/>
      <c r="AY186" s="102"/>
      <c r="AZ186" s="102"/>
    </row>
    <row r="187" spans="1:52" s="165" customFormat="1" hidden="1" x14ac:dyDescent="0.4">
      <c r="A187" s="155"/>
      <c r="B187" s="163">
        <v>24</v>
      </c>
      <c r="C187" s="164">
        <f t="shared" si="3"/>
        <v>46392</v>
      </c>
      <c r="D187" s="164">
        <f t="shared" si="7"/>
        <v>46393</v>
      </c>
      <c r="E187" s="164">
        <f t="shared" si="7"/>
        <v>46394</v>
      </c>
      <c r="F187" s="164">
        <f t="shared" si="7"/>
        <v>46395</v>
      </c>
      <c r="G187" s="164">
        <f t="shared" si="7"/>
        <v>46396</v>
      </c>
      <c r="H187" s="164">
        <f t="shared" si="7"/>
        <v>46397</v>
      </c>
      <c r="I187" s="164">
        <f t="shared" si="7"/>
        <v>46398</v>
      </c>
      <c r="J187" s="164">
        <f t="shared" si="7"/>
        <v>46399</v>
      </c>
      <c r="K187" s="164">
        <f t="shared" si="7"/>
        <v>46400</v>
      </c>
      <c r="L187" s="164">
        <f t="shared" si="7"/>
        <v>46401</v>
      </c>
      <c r="M187" s="164">
        <f t="shared" si="7"/>
        <v>46402</v>
      </c>
      <c r="N187" s="164">
        <f t="shared" si="7"/>
        <v>46403</v>
      </c>
      <c r="O187" s="164">
        <f t="shared" si="7"/>
        <v>46404</v>
      </c>
      <c r="P187" s="164">
        <f t="shared" si="6"/>
        <v>46405</v>
      </c>
      <c r="Q187" s="164">
        <f t="shared" si="6"/>
        <v>46406</v>
      </c>
      <c r="R187" s="164">
        <f t="shared" si="6"/>
        <v>46407</v>
      </c>
      <c r="S187" s="164">
        <f t="shared" si="6"/>
        <v>46408</v>
      </c>
      <c r="T187" s="164">
        <f t="shared" si="6"/>
        <v>46409</v>
      </c>
      <c r="U187" s="164">
        <f t="shared" si="6"/>
        <v>46410</v>
      </c>
      <c r="V187" s="164">
        <f t="shared" si="6"/>
        <v>46411</v>
      </c>
      <c r="W187" s="164">
        <f t="shared" si="6"/>
        <v>46412</v>
      </c>
      <c r="X187" s="164">
        <f t="shared" si="6"/>
        <v>46413</v>
      </c>
      <c r="Y187" s="164">
        <f t="shared" si="6"/>
        <v>46414</v>
      </c>
      <c r="Z187" s="164">
        <f t="shared" si="2"/>
        <v>46415</v>
      </c>
      <c r="AA187" s="164">
        <f t="shared" si="6"/>
        <v>46416</v>
      </c>
      <c r="AB187" s="164">
        <f t="shared" si="6"/>
        <v>46417</v>
      </c>
      <c r="AC187" s="164">
        <f t="shared" si="6"/>
        <v>46418</v>
      </c>
      <c r="AD187" s="164">
        <f t="shared" si="6"/>
        <v>46419</v>
      </c>
      <c r="AE187" s="102"/>
      <c r="AF187" s="102"/>
      <c r="AG187" s="102"/>
      <c r="AH187" s="102"/>
      <c r="AI187" s="157"/>
      <c r="AJ187" s="102"/>
      <c r="AL187" s="102"/>
      <c r="AM187" s="102"/>
      <c r="AN187" s="102"/>
      <c r="AO187" s="102"/>
      <c r="AP187" s="102"/>
      <c r="AQ187" s="102"/>
      <c r="AR187" s="102"/>
      <c r="AS187" s="102"/>
      <c r="AT187" s="102"/>
      <c r="AU187" s="102"/>
      <c r="AV187" s="102"/>
      <c r="AW187" s="102"/>
      <c r="AX187" s="102"/>
      <c r="AY187" s="102"/>
      <c r="AZ187" s="102"/>
    </row>
    <row r="188" spans="1:52" hidden="1" x14ac:dyDescent="0.4">
      <c r="A188" s="155"/>
      <c r="B188" s="163">
        <v>25</v>
      </c>
      <c r="C188" s="164">
        <f t="shared" si="3"/>
        <v>46420</v>
      </c>
      <c r="D188" s="164">
        <f t="shared" si="7"/>
        <v>46421</v>
      </c>
      <c r="E188" s="164">
        <f t="shared" si="7"/>
        <v>46422</v>
      </c>
      <c r="F188" s="164">
        <f t="shared" si="7"/>
        <v>46423</v>
      </c>
      <c r="G188" s="164">
        <f t="shared" si="7"/>
        <v>46424</v>
      </c>
      <c r="H188" s="164">
        <f t="shared" si="7"/>
        <v>46425</v>
      </c>
      <c r="I188" s="164">
        <f t="shared" si="7"/>
        <v>46426</v>
      </c>
      <c r="J188" s="164">
        <f t="shared" si="7"/>
        <v>46427</v>
      </c>
      <c r="K188" s="164">
        <f t="shared" si="7"/>
        <v>46428</v>
      </c>
      <c r="L188" s="164">
        <f t="shared" si="7"/>
        <v>46429</v>
      </c>
      <c r="M188" s="164">
        <f t="shared" si="7"/>
        <v>46430</v>
      </c>
      <c r="N188" s="164">
        <f t="shared" si="7"/>
        <v>46431</v>
      </c>
      <c r="O188" s="164">
        <f t="shared" si="7"/>
        <v>46432</v>
      </c>
      <c r="P188" s="164">
        <f t="shared" si="6"/>
        <v>46433</v>
      </c>
      <c r="Q188" s="164">
        <f t="shared" si="6"/>
        <v>46434</v>
      </c>
      <c r="R188" s="164">
        <f t="shared" si="6"/>
        <v>46435</v>
      </c>
      <c r="S188" s="164">
        <f t="shared" si="6"/>
        <v>46436</v>
      </c>
      <c r="T188" s="164">
        <f t="shared" si="6"/>
        <v>46437</v>
      </c>
      <c r="U188" s="164">
        <f t="shared" si="6"/>
        <v>46438</v>
      </c>
      <c r="V188" s="164">
        <f t="shared" si="6"/>
        <v>46439</v>
      </c>
      <c r="W188" s="164">
        <f t="shared" si="6"/>
        <v>46440</v>
      </c>
      <c r="X188" s="164">
        <f t="shared" si="6"/>
        <v>46441</v>
      </c>
      <c r="Y188" s="164">
        <f t="shared" si="6"/>
        <v>46442</v>
      </c>
      <c r="Z188" s="164">
        <f t="shared" si="2"/>
        <v>46443</v>
      </c>
      <c r="AA188" s="164">
        <f t="shared" si="6"/>
        <v>46444</v>
      </c>
      <c r="AB188" s="164">
        <f t="shared" si="6"/>
        <v>46445</v>
      </c>
      <c r="AC188" s="164">
        <f t="shared" si="6"/>
        <v>46446</v>
      </c>
      <c r="AD188" s="164">
        <f t="shared" si="6"/>
        <v>46447</v>
      </c>
      <c r="AI188" s="157"/>
    </row>
    <row r="189" spans="1:52" hidden="1" x14ac:dyDescent="0.4">
      <c r="A189" s="155"/>
      <c r="B189" s="163">
        <v>26</v>
      </c>
      <c r="C189" s="164">
        <f t="shared" si="3"/>
        <v>46448</v>
      </c>
      <c r="D189" s="164">
        <f t="shared" si="7"/>
        <v>46449</v>
      </c>
      <c r="E189" s="164">
        <f t="shared" si="7"/>
        <v>46450</v>
      </c>
      <c r="F189" s="164">
        <f t="shared" si="7"/>
        <v>46451</v>
      </c>
      <c r="G189" s="164">
        <f t="shared" si="7"/>
        <v>46452</v>
      </c>
      <c r="H189" s="164">
        <f t="shared" si="7"/>
        <v>46453</v>
      </c>
      <c r="I189" s="164">
        <f t="shared" si="7"/>
        <v>46454</v>
      </c>
      <c r="J189" s="164">
        <f t="shared" si="7"/>
        <v>46455</v>
      </c>
      <c r="K189" s="164">
        <f t="shared" si="7"/>
        <v>46456</v>
      </c>
      <c r="L189" s="164">
        <f t="shared" si="7"/>
        <v>46457</v>
      </c>
      <c r="M189" s="164">
        <f t="shared" si="7"/>
        <v>46458</v>
      </c>
      <c r="N189" s="164">
        <f t="shared" si="7"/>
        <v>46459</v>
      </c>
      <c r="O189" s="164">
        <f t="shared" si="7"/>
        <v>46460</v>
      </c>
      <c r="P189" s="164">
        <f t="shared" si="6"/>
        <v>46461</v>
      </c>
      <c r="Q189" s="164">
        <f t="shared" si="6"/>
        <v>46462</v>
      </c>
      <c r="R189" s="164">
        <f t="shared" si="6"/>
        <v>46463</v>
      </c>
      <c r="S189" s="164">
        <f t="shared" si="6"/>
        <v>46464</v>
      </c>
      <c r="T189" s="164">
        <f t="shared" si="6"/>
        <v>46465</v>
      </c>
      <c r="U189" s="164">
        <f t="shared" si="6"/>
        <v>46466</v>
      </c>
      <c r="V189" s="164">
        <f t="shared" si="6"/>
        <v>46467</v>
      </c>
      <c r="W189" s="164">
        <f t="shared" si="6"/>
        <v>46468</v>
      </c>
      <c r="X189" s="164">
        <f t="shared" si="6"/>
        <v>46469</v>
      </c>
      <c r="Y189" s="164">
        <f t="shared" si="6"/>
        <v>46470</v>
      </c>
      <c r="Z189" s="164">
        <f t="shared" si="2"/>
        <v>46471</v>
      </c>
      <c r="AA189" s="164">
        <f t="shared" si="6"/>
        <v>46472</v>
      </c>
      <c r="AB189" s="164">
        <f t="shared" si="6"/>
        <v>46473</v>
      </c>
      <c r="AC189" s="164">
        <f t="shared" si="6"/>
        <v>46474</v>
      </c>
      <c r="AD189" s="164">
        <f t="shared" si="6"/>
        <v>46475</v>
      </c>
      <c r="AI189" s="157"/>
    </row>
    <row r="190" spans="1:52" hidden="1" x14ac:dyDescent="0.4">
      <c r="A190" s="155"/>
      <c r="B190" s="163">
        <v>27</v>
      </c>
      <c r="C190" s="164">
        <f t="shared" si="3"/>
        <v>46476</v>
      </c>
      <c r="D190" s="164">
        <f t="shared" si="7"/>
        <v>46477</v>
      </c>
      <c r="E190" s="164">
        <f t="shared" si="7"/>
        <v>46478</v>
      </c>
      <c r="F190" s="164">
        <f t="shared" si="7"/>
        <v>46479</v>
      </c>
      <c r="G190" s="164">
        <f t="shared" si="7"/>
        <v>46480</v>
      </c>
      <c r="H190" s="164">
        <f t="shared" si="7"/>
        <v>46481</v>
      </c>
      <c r="I190" s="164">
        <f t="shared" si="7"/>
        <v>46482</v>
      </c>
      <c r="J190" s="164">
        <f t="shared" si="7"/>
        <v>46483</v>
      </c>
      <c r="K190" s="164">
        <f t="shared" si="7"/>
        <v>46484</v>
      </c>
      <c r="L190" s="164">
        <f t="shared" si="7"/>
        <v>46485</v>
      </c>
      <c r="M190" s="164">
        <f t="shared" si="7"/>
        <v>46486</v>
      </c>
      <c r="N190" s="164">
        <f t="shared" si="7"/>
        <v>46487</v>
      </c>
      <c r="O190" s="164">
        <f t="shared" si="7"/>
        <v>46488</v>
      </c>
      <c r="P190" s="164">
        <f t="shared" si="6"/>
        <v>46489</v>
      </c>
      <c r="Q190" s="164">
        <f t="shared" si="6"/>
        <v>46490</v>
      </c>
      <c r="R190" s="164">
        <f t="shared" si="6"/>
        <v>46491</v>
      </c>
      <c r="S190" s="164">
        <f t="shared" si="6"/>
        <v>46492</v>
      </c>
      <c r="T190" s="164">
        <f t="shared" si="6"/>
        <v>46493</v>
      </c>
      <c r="U190" s="164">
        <f t="shared" si="6"/>
        <v>46494</v>
      </c>
      <c r="V190" s="164">
        <f t="shared" si="6"/>
        <v>46495</v>
      </c>
      <c r="W190" s="164">
        <f t="shared" si="6"/>
        <v>46496</v>
      </c>
      <c r="X190" s="164">
        <f t="shared" si="6"/>
        <v>46497</v>
      </c>
      <c r="Y190" s="164">
        <f t="shared" si="6"/>
        <v>46498</v>
      </c>
      <c r="Z190" s="164">
        <f t="shared" si="2"/>
        <v>46499</v>
      </c>
      <c r="AA190" s="164">
        <f t="shared" si="6"/>
        <v>46500</v>
      </c>
      <c r="AB190" s="164">
        <f t="shared" si="6"/>
        <v>46501</v>
      </c>
      <c r="AC190" s="164">
        <f t="shared" si="6"/>
        <v>46502</v>
      </c>
      <c r="AD190" s="164">
        <f t="shared" si="6"/>
        <v>46503</v>
      </c>
      <c r="AI190" s="157"/>
    </row>
    <row r="191" spans="1:52" hidden="1" x14ac:dyDescent="0.4">
      <c r="A191" s="155"/>
      <c r="B191" s="163">
        <v>28</v>
      </c>
      <c r="C191" s="164">
        <f t="shared" si="3"/>
        <v>46504</v>
      </c>
      <c r="D191" s="164">
        <f t="shared" si="7"/>
        <v>46505</v>
      </c>
      <c r="E191" s="164">
        <f t="shared" si="7"/>
        <v>46506</v>
      </c>
      <c r="F191" s="164">
        <f t="shared" si="7"/>
        <v>46507</v>
      </c>
      <c r="G191" s="164">
        <f t="shared" si="7"/>
        <v>46508</v>
      </c>
      <c r="H191" s="164">
        <f t="shared" si="7"/>
        <v>46509</v>
      </c>
      <c r="I191" s="164">
        <f t="shared" si="7"/>
        <v>46510</v>
      </c>
      <c r="J191" s="164">
        <f t="shared" si="7"/>
        <v>46511</v>
      </c>
      <c r="K191" s="164">
        <f t="shared" si="7"/>
        <v>46512</v>
      </c>
      <c r="L191" s="164">
        <f t="shared" si="7"/>
        <v>46513</v>
      </c>
      <c r="M191" s="164">
        <f t="shared" si="7"/>
        <v>46514</v>
      </c>
      <c r="N191" s="164">
        <f t="shared" si="7"/>
        <v>46515</v>
      </c>
      <c r="O191" s="164">
        <f t="shared" si="7"/>
        <v>46516</v>
      </c>
      <c r="P191" s="164">
        <f t="shared" si="6"/>
        <v>46517</v>
      </c>
      <c r="Q191" s="164">
        <f t="shared" si="6"/>
        <v>46518</v>
      </c>
      <c r="R191" s="164">
        <f t="shared" si="6"/>
        <v>46519</v>
      </c>
      <c r="S191" s="164">
        <f t="shared" si="6"/>
        <v>46520</v>
      </c>
      <c r="T191" s="164">
        <f t="shared" si="6"/>
        <v>46521</v>
      </c>
      <c r="U191" s="164">
        <f t="shared" si="6"/>
        <v>46522</v>
      </c>
      <c r="V191" s="164">
        <f t="shared" si="6"/>
        <v>46523</v>
      </c>
      <c r="W191" s="164">
        <f t="shared" si="6"/>
        <v>46524</v>
      </c>
      <c r="X191" s="164">
        <f t="shared" si="6"/>
        <v>46525</v>
      </c>
      <c r="Y191" s="164">
        <f t="shared" si="6"/>
        <v>46526</v>
      </c>
      <c r="Z191" s="164">
        <f t="shared" si="2"/>
        <v>46527</v>
      </c>
      <c r="AA191" s="164">
        <f t="shared" si="6"/>
        <v>46528</v>
      </c>
      <c r="AB191" s="164">
        <f t="shared" si="6"/>
        <v>46529</v>
      </c>
      <c r="AC191" s="164">
        <f t="shared" si="6"/>
        <v>46530</v>
      </c>
      <c r="AD191" s="164">
        <f t="shared" si="6"/>
        <v>46531</v>
      </c>
      <c r="AI191" s="157"/>
    </row>
    <row r="192" spans="1:52" hidden="1" x14ac:dyDescent="0.4">
      <c r="A192" s="155"/>
      <c r="B192" s="163">
        <v>29</v>
      </c>
      <c r="C192" s="164">
        <f t="shared" si="3"/>
        <v>46532</v>
      </c>
      <c r="D192" s="164">
        <f t="shared" si="7"/>
        <v>46533</v>
      </c>
      <c r="E192" s="164">
        <f t="shared" si="7"/>
        <v>46534</v>
      </c>
      <c r="F192" s="164">
        <f t="shared" si="7"/>
        <v>46535</v>
      </c>
      <c r="G192" s="164">
        <f t="shared" si="7"/>
        <v>46536</v>
      </c>
      <c r="H192" s="164">
        <f t="shared" si="7"/>
        <v>46537</v>
      </c>
      <c r="I192" s="164">
        <f t="shared" si="7"/>
        <v>46538</v>
      </c>
      <c r="J192" s="164">
        <f t="shared" si="7"/>
        <v>46539</v>
      </c>
      <c r="K192" s="164">
        <f t="shared" si="7"/>
        <v>46540</v>
      </c>
      <c r="L192" s="164">
        <f t="shared" si="7"/>
        <v>46541</v>
      </c>
      <c r="M192" s="164">
        <f t="shared" si="7"/>
        <v>46542</v>
      </c>
      <c r="N192" s="164">
        <f t="shared" si="7"/>
        <v>46543</v>
      </c>
      <c r="O192" s="164">
        <f t="shared" si="7"/>
        <v>46544</v>
      </c>
      <c r="P192" s="164">
        <f t="shared" si="6"/>
        <v>46545</v>
      </c>
      <c r="Q192" s="164">
        <f t="shared" si="6"/>
        <v>46546</v>
      </c>
      <c r="R192" s="164">
        <f t="shared" si="6"/>
        <v>46547</v>
      </c>
      <c r="S192" s="164">
        <f t="shared" si="6"/>
        <v>46548</v>
      </c>
      <c r="T192" s="164">
        <f t="shared" si="6"/>
        <v>46549</v>
      </c>
      <c r="U192" s="164">
        <f t="shared" si="6"/>
        <v>46550</v>
      </c>
      <c r="V192" s="164">
        <f t="shared" si="6"/>
        <v>46551</v>
      </c>
      <c r="W192" s="164">
        <f t="shared" si="6"/>
        <v>46552</v>
      </c>
      <c r="X192" s="164">
        <f t="shared" si="6"/>
        <v>46553</v>
      </c>
      <c r="Y192" s="164">
        <f t="shared" si="6"/>
        <v>46554</v>
      </c>
      <c r="Z192" s="164">
        <f t="shared" si="2"/>
        <v>46555</v>
      </c>
      <c r="AA192" s="164">
        <f t="shared" si="6"/>
        <v>46556</v>
      </c>
      <c r="AB192" s="164">
        <f t="shared" si="6"/>
        <v>46557</v>
      </c>
      <c r="AC192" s="164">
        <f t="shared" si="6"/>
        <v>46558</v>
      </c>
      <c r="AD192" s="164">
        <f t="shared" si="6"/>
        <v>46559</v>
      </c>
      <c r="AI192" s="157"/>
    </row>
    <row r="193" spans="1:35" hidden="1" x14ac:dyDescent="0.4">
      <c r="A193" s="155"/>
      <c r="B193" s="163">
        <v>30</v>
      </c>
      <c r="C193" s="164">
        <f t="shared" si="3"/>
        <v>46560</v>
      </c>
      <c r="D193" s="164">
        <f t="shared" si="7"/>
        <v>46561</v>
      </c>
      <c r="E193" s="164">
        <f t="shared" si="7"/>
        <v>46562</v>
      </c>
      <c r="F193" s="164">
        <f t="shared" si="7"/>
        <v>46563</v>
      </c>
      <c r="G193" s="164">
        <f t="shared" si="7"/>
        <v>46564</v>
      </c>
      <c r="H193" s="164">
        <f t="shared" si="7"/>
        <v>46565</v>
      </c>
      <c r="I193" s="164">
        <f t="shared" si="7"/>
        <v>46566</v>
      </c>
      <c r="J193" s="164">
        <f t="shared" si="7"/>
        <v>46567</v>
      </c>
      <c r="K193" s="164">
        <f t="shared" si="7"/>
        <v>46568</v>
      </c>
      <c r="L193" s="164">
        <f t="shared" si="7"/>
        <v>46569</v>
      </c>
      <c r="M193" s="164">
        <f t="shared" si="7"/>
        <v>46570</v>
      </c>
      <c r="N193" s="164">
        <f t="shared" si="7"/>
        <v>46571</v>
      </c>
      <c r="O193" s="164">
        <f t="shared" si="7"/>
        <v>46572</v>
      </c>
      <c r="P193" s="164">
        <f t="shared" si="6"/>
        <v>46573</v>
      </c>
      <c r="Q193" s="164">
        <f t="shared" si="6"/>
        <v>46574</v>
      </c>
      <c r="R193" s="164">
        <f t="shared" si="6"/>
        <v>46575</v>
      </c>
      <c r="S193" s="164">
        <f t="shared" si="6"/>
        <v>46576</v>
      </c>
      <c r="T193" s="164">
        <f t="shared" si="6"/>
        <v>46577</v>
      </c>
      <c r="U193" s="164">
        <f t="shared" si="6"/>
        <v>46578</v>
      </c>
      <c r="V193" s="164">
        <f t="shared" si="6"/>
        <v>46579</v>
      </c>
      <c r="W193" s="164">
        <f t="shared" si="6"/>
        <v>46580</v>
      </c>
      <c r="X193" s="164">
        <f t="shared" si="6"/>
        <v>46581</v>
      </c>
      <c r="Y193" s="164">
        <f t="shared" si="6"/>
        <v>46582</v>
      </c>
      <c r="Z193" s="164">
        <f t="shared" si="2"/>
        <v>46583</v>
      </c>
      <c r="AA193" s="164">
        <f t="shared" si="6"/>
        <v>46584</v>
      </c>
      <c r="AB193" s="164">
        <f t="shared" si="6"/>
        <v>46585</v>
      </c>
      <c r="AC193" s="164">
        <f t="shared" si="6"/>
        <v>46586</v>
      </c>
      <c r="AD193" s="164">
        <f t="shared" si="6"/>
        <v>46587</v>
      </c>
      <c r="AI193" s="157"/>
    </row>
    <row r="194" spans="1:35" hidden="1" x14ac:dyDescent="0.4">
      <c r="A194" s="155"/>
      <c r="B194" s="163">
        <v>31</v>
      </c>
      <c r="C194" s="164">
        <f t="shared" si="3"/>
        <v>46588</v>
      </c>
      <c r="D194" s="164">
        <f t="shared" si="7"/>
        <v>46589</v>
      </c>
      <c r="E194" s="164">
        <f t="shared" si="7"/>
        <v>46590</v>
      </c>
      <c r="F194" s="164">
        <f t="shared" si="7"/>
        <v>46591</v>
      </c>
      <c r="G194" s="164">
        <f t="shared" si="7"/>
        <v>46592</v>
      </c>
      <c r="H194" s="164">
        <f t="shared" si="7"/>
        <v>46593</v>
      </c>
      <c r="I194" s="164">
        <f t="shared" si="7"/>
        <v>46594</v>
      </c>
      <c r="J194" s="164">
        <f t="shared" si="7"/>
        <v>46595</v>
      </c>
      <c r="K194" s="164">
        <f t="shared" si="7"/>
        <v>46596</v>
      </c>
      <c r="L194" s="164">
        <f t="shared" si="7"/>
        <v>46597</v>
      </c>
      <c r="M194" s="164">
        <f t="shared" si="7"/>
        <v>46598</v>
      </c>
      <c r="N194" s="164">
        <f t="shared" si="7"/>
        <v>46599</v>
      </c>
      <c r="O194" s="164">
        <f t="shared" si="7"/>
        <v>46600</v>
      </c>
      <c r="P194" s="164">
        <f t="shared" si="6"/>
        <v>46601</v>
      </c>
      <c r="Q194" s="164">
        <f t="shared" si="6"/>
        <v>46602</v>
      </c>
      <c r="R194" s="164">
        <f t="shared" si="6"/>
        <v>46603</v>
      </c>
      <c r="S194" s="164">
        <f t="shared" si="6"/>
        <v>46604</v>
      </c>
      <c r="T194" s="164">
        <f t="shared" si="6"/>
        <v>46605</v>
      </c>
      <c r="U194" s="164">
        <f t="shared" si="6"/>
        <v>46606</v>
      </c>
      <c r="V194" s="164">
        <f t="shared" si="6"/>
        <v>46607</v>
      </c>
      <c r="W194" s="164">
        <f t="shared" si="6"/>
        <v>46608</v>
      </c>
      <c r="X194" s="164">
        <f t="shared" si="6"/>
        <v>46609</v>
      </c>
      <c r="Y194" s="164">
        <f t="shared" si="6"/>
        <v>46610</v>
      </c>
      <c r="Z194" s="164">
        <f t="shared" si="2"/>
        <v>46611</v>
      </c>
      <c r="AA194" s="164">
        <f t="shared" si="6"/>
        <v>46612</v>
      </c>
      <c r="AB194" s="164">
        <f t="shared" si="6"/>
        <v>46613</v>
      </c>
      <c r="AC194" s="164">
        <f t="shared" si="6"/>
        <v>46614</v>
      </c>
      <c r="AD194" s="164">
        <f t="shared" si="6"/>
        <v>46615</v>
      </c>
      <c r="AI194" s="157"/>
    </row>
    <row r="195" spans="1:35" hidden="1" x14ac:dyDescent="0.4">
      <c r="A195" s="155"/>
      <c r="B195" s="163">
        <v>32</v>
      </c>
      <c r="C195" s="164">
        <f t="shared" si="3"/>
        <v>46616</v>
      </c>
      <c r="D195" s="164">
        <f t="shared" si="7"/>
        <v>46617</v>
      </c>
      <c r="E195" s="164">
        <f t="shared" si="7"/>
        <v>46618</v>
      </c>
      <c r="F195" s="164">
        <f t="shared" si="7"/>
        <v>46619</v>
      </c>
      <c r="G195" s="164">
        <f t="shared" si="7"/>
        <v>46620</v>
      </c>
      <c r="H195" s="164">
        <f t="shared" si="7"/>
        <v>46621</v>
      </c>
      <c r="I195" s="164">
        <f t="shared" si="7"/>
        <v>46622</v>
      </c>
      <c r="J195" s="164">
        <f t="shared" si="7"/>
        <v>46623</v>
      </c>
      <c r="K195" s="164">
        <f t="shared" si="7"/>
        <v>46624</v>
      </c>
      <c r="L195" s="164">
        <f t="shared" si="7"/>
        <v>46625</v>
      </c>
      <c r="M195" s="164">
        <f t="shared" si="7"/>
        <v>46626</v>
      </c>
      <c r="N195" s="164">
        <f t="shared" si="7"/>
        <v>46627</v>
      </c>
      <c r="O195" s="164">
        <f t="shared" si="7"/>
        <v>46628</v>
      </c>
      <c r="P195" s="164">
        <f t="shared" si="6"/>
        <v>46629</v>
      </c>
      <c r="Q195" s="164">
        <f t="shared" si="6"/>
        <v>46630</v>
      </c>
      <c r="R195" s="164">
        <f t="shared" si="6"/>
        <v>46631</v>
      </c>
      <c r="S195" s="164">
        <f t="shared" si="6"/>
        <v>46632</v>
      </c>
      <c r="T195" s="164">
        <f t="shared" si="6"/>
        <v>46633</v>
      </c>
      <c r="U195" s="164">
        <f t="shared" si="6"/>
        <v>46634</v>
      </c>
      <c r="V195" s="164">
        <f t="shared" si="6"/>
        <v>46635</v>
      </c>
      <c r="W195" s="164">
        <f t="shared" si="6"/>
        <v>46636</v>
      </c>
      <c r="X195" s="164">
        <f t="shared" si="6"/>
        <v>46637</v>
      </c>
      <c r="Y195" s="164">
        <f t="shared" si="6"/>
        <v>46638</v>
      </c>
      <c r="Z195" s="164">
        <f t="shared" si="2"/>
        <v>46639</v>
      </c>
      <c r="AA195" s="164">
        <f t="shared" si="6"/>
        <v>46640</v>
      </c>
      <c r="AB195" s="164">
        <f t="shared" si="6"/>
        <v>46641</v>
      </c>
      <c r="AC195" s="164">
        <f t="shared" si="6"/>
        <v>46642</v>
      </c>
      <c r="AD195" s="164">
        <f t="shared" si="6"/>
        <v>46643</v>
      </c>
      <c r="AI195" s="157"/>
    </row>
    <row r="196" spans="1:35" hidden="1" x14ac:dyDescent="0.4">
      <c r="A196" s="155"/>
      <c r="B196" s="163">
        <v>33</v>
      </c>
      <c r="C196" s="164">
        <f t="shared" si="3"/>
        <v>46644</v>
      </c>
      <c r="D196" s="164">
        <f t="shared" si="7"/>
        <v>46645</v>
      </c>
      <c r="E196" s="164">
        <f t="shared" si="7"/>
        <v>46646</v>
      </c>
      <c r="F196" s="164">
        <f t="shared" si="7"/>
        <v>46647</v>
      </c>
      <c r="G196" s="164">
        <f t="shared" si="7"/>
        <v>46648</v>
      </c>
      <c r="H196" s="164">
        <f t="shared" si="7"/>
        <v>46649</v>
      </c>
      <c r="I196" s="164">
        <f t="shared" si="7"/>
        <v>46650</v>
      </c>
      <c r="J196" s="164">
        <f t="shared" si="7"/>
        <v>46651</v>
      </c>
      <c r="K196" s="164">
        <f t="shared" si="7"/>
        <v>46652</v>
      </c>
      <c r="L196" s="164">
        <f t="shared" si="7"/>
        <v>46653</v>
      </c>
      <c r="M196" s="164">
        <f t="shared" si="7"/>
        <v>46654</v>
      </c>
      <c r="N196" s="164">
        <f t="shared" si="7"/>
        <v>46655</v>
      </c>
      <c r="O196" s="164">
        <f t="shared" si="7"/>
        <v>46656</v>
      </c>
      <c r="P196" s="164">
        <f t="shared" si="6"/>
        <v>46657</v>
      </c>
      <c r="Q196" s="164">
        <f t="shared" si="6"/>
        <v>46658</v>
      </c>
      <c r="R196" s="164">
        <f t="shared" si="6"/>
        <v>46659</v>
      </c>
      <c r="S196" s="164">
        <f t="shared" si="6"/>
        <v>46660</v>
      </c>
      <c r="T196" s="164">
        <f t="shared" si="6"/>
        <v>46661</v>
      </c>
      <c r="U196" s="164">
        <f t="shared" si="6"/>
        <v>46662</v>
      </c>
      <c r="V196" s="164">
        <f t="shared" si="6"/>
        <v>46663</v>
      </c>
      <c r="W196" s="164">
        <f t="shared" si="6"/>
        <v>46664</v>
      </c>
      <c r="X196" s="164">
        <f t="shared" si="6"/>
        <v>46665</v>
      </c>
      <c r="Y196" s="164">
        <f t="shared" si="6"/>
        <v>46666</v>
      </c>
      <c r="Z196" s="164">
        <f t="shared" si="2"/>
        <v>46667</v>
      </c>
      <c r="AA196" s="164">
        <f t="shared" si="6"/>
        <v>46668</v>
      </c>
      <c r="AB196" s="164">
        <f t="shared" si="6"/>
        <v>46669</v>
      </c>
      <c r="AC196" s="164">
        <f t="shared" si="6"/>
        <v>46670</v>
      </c>
      <c r="AD196" s="164">
        <f t="shared" si="6"/>
        <v>46671</v>
      </c>
      <c r="AI196" s="157"/>
    </row>
    <row r="197" spans="1:35" hidden="1" x14ac:dyDescent="0.4">
      <c r="A197" s="155"/>
      <c r="B197" s="163">
        <v>34</v>
      </c>
      <c r="C197" s="164">
        <f t="shared" si="3"/>
        <v>46672</v>
      </c>
      <c r="D197" s="164">
        <f t="shared" si="7"/>
        <v>46673</v>
      </c>
      <c r="E197" s="164">
        <f t="shared" si="7"/>
        <v>46674</v>
      </c>
      <c r="F197" s="164">
        <f t="shared" si="7"/>
        <v>46675</v>
      </c>
      <c r="G197" s="164">
        <f t="shared" si="7"/>
        <v>46676</v>
      </c>
      <c r="H197" s="164">
        <f t="shared" si="7"/>
        <v>46677</v>
      </c>
      <c r="I197" s="164">
        <f t="shared" si="7"/>
        <v>46678</v>
      </c>
      <c r="J197" s="164">
        <f t="shared" si="7"/>
        <v>46679</v>
      </c>
      <c r="K197" s="164">
        <f t="shared" si="7"/>
        <v>46680</v>
      </c>
      <c r="L197" s="164">
        <f t="shared" si="7"/>
        <v>46681</v>
      </c>
      <c r="M197" s="164">
        <f t="shared" si="7"/>
        <v>46682</v>
      </c>
      <c r="N197" s="164">
        <f t="shared" si="7"/>
        <v>46683</v>
      </c>
      <c r="O197" s="164">
        <f t="shared" si="7"/>
        <v>46684</v>
      </c>
      <c r="P197" s="164">
        <f t="shared" si="7"/>
        <v>46685</v>
      </c>
      <c r="Q197" s="164">
        <f t="shared" si="7"/>
        <v>46686</v>
      </c>
      <c r="R197" s="164">
        <f t="shared" si="7"/>
        <v>46687</v>
      </c>
      <c r="S197" s="164">
        <f t="shared" si="7"/>
        <v>46688</v>
      </c>
      <c r="T197" s="164">
        <f t="shared" ref="P197:AD203" si="8">S197+1</f>
        <v>46689</v>
      </c>
      <c r="U197" s="164">
        <f t="shared" si="8"/>
        <v>46690</v>
      </c>
      <c r="V197" s="164">
        <f t="shared" si="8"/>
        <v>46691</v>
      </c>
      <c r="W197" s="164">
        <f t="shared" si="8"/>
        <v>46692</v>
      </c>
      <c r="X197" s="164">
        <f t="shared" si="8"/>
        <v>46693</v>
      </c>
      <c r="Y197" s="164">
        <f t="shared" si="8"/>
        <v>46694</v>
      </c>
      <c r="Z197" s="164">
        <f t="shared" si="2"/>
        <v>46695</v>
      </c>
      <c r="AA197" s="164">
        <f t="shared" si="8"/>
        <v>46696</v>
      </c>
      <c r="AB197" s="164">
        <f t="shared" si="8"/>
        <v>46697</v>
      </c>
      <c r="AC197" s="164">
        <f t="shared" si="8"/>
        <v>46698</v>
      </c>
      <c r="AD197" s="164">
        <f t="shared" si="8"/>
        <v>46699</v>
      </c>
      <c r="AI197" s="157"/>
    </row>
    <row r="198" spans="1:35" hidden="1" x14ac:dyDescent="0.4">
      <c r="A198" s="155"/>
      <c r="B198" s="163">
        <v>35</v>
      </c>
      <c r="C198" s="164">
        <f t="shared" si="3"/>
        <v>46700</v>
      </c>
      <c r="D198" s="164">
        <f t="shared" ref="D198:S203" si="9">C198+1</f>
        <v>46701</v>
      </c>
      <c r="E198" s="164">
        <f t="shared" si="9"/>
        <v>46702</v>
      </c>
      <c r="F198" s="164">
        <f t="shared" si="9"/>
        <v>46703</v>
      </c>
      <c r="G198" s="164">
        <f t="shared" si="9"/>
        <v>46704</v>
      </c>
      <c r="H198" s="164">
        <f t="shared" si="9"/>
        <v>46705</v>
      </c>
      <c r="I198" s="164">
        <f t="shared" si="9"/>
        <v>46706</v>
      </c>
      <c r="J198" s="164">
        <f t="shared" si="9"/>
        <v>46707</v>
      </c>
      <c r="K198" s="164">
        <f t="shared" si="9"/>
        <v>46708</v>
      </c>
      <c r="L198" s="164">
        <f t="shared" si="9"/>
        <v>46709</v>
      </c>
      <c r="M198" s="164">
        <f t="shared" si="9"/>
        <v>46710</v>
      </c>
      <c r="N198" s="164">
        <f t="shared" si="9"/>
        <v>46711</v>
      </c>
      <c r="O198" s="164">
        <f t="shared" si="9"/>
        <v>46712</v>
      </c>
      <c r="P198" s="164">
        <f t="shared" si="8"/>
        <v>46713</v>
      </c>
      <c r="Q198" s="164">
        <f t="shared" si="8"/>
        <v>46714</v>
      </c>
      <c r="R198" s="164">
        <f t="shared" si="8"/>
        <v>46715</v>
      </c>
      <c r="S198" s="164">
        <f t="shared" si="8"/>
        <v>46716</v>
      </c>
      <c r="T198" s="164">
        <f t="shared" si="8"/>
        <v>46717</v>
      </c>
      <c r="U198" s="164">
        <f t="shared" si="8"/>
        <v>46718</v>
      </c>
      <c r="V198" s="164">
        <f t="shared" si="8"/>
        <v>46719</v>
      </c>
      <c r="W198" s="164">
        <f t="shared" si="8"/>
        <v>46720</v>
      </c>
      <c r="X198" s="164">
        <f t="shared" si="8"/>
        <v>46721</v>
      </c>
      <c r="Y198" s="164">
        <f t="shared" si="8"/>
        <v>46722</v>
      </c>
      <c r="Z198" s="164">
        <f t="shared" si="2"/>
        <v>46723</v>
      </c>
      <c r="AA198" s="164">
        <f t="shared" si="8"/>
        <v>46724</v>
      </c>
      <c r="AB198" s="164">
        <f t="shared" si="8"/>
        <v>46725</v>
      </c>
      <c r="AC198" s="164">
        <f t="shared" si="8"/>
        <v>46726</v>
      </c>
      <c r="AD198" s="164">
        <f t="shared" si="8"/>
        <v>46727</v>
      </c>
      <c r="AI198" s="157"/>
    </row>
    <row r="199" spans="1:35" hidden="1" x14ac:dyDescent="0.4">
      <c r="A199" s="155"/>
      <c r="B199" s="163">
        <v>36</v>
      </c>
      <c r="C199" s="164">
        <f t="shared" si="3"/>
        <v>46728</v>
      </c>
      <c r="D199" s="164">
        <f t="shared" si="9"/>
        <v>46729</v>
      </c>
      <c r="E199" s="164">
        <f t="shared" si="9"/>
        <v>46730</v>
      </c>
      <c r="F199" s="164">
        <f t="shared" si="9"/>
        <v>46731</v>
      </c>
      <c r="G199" s="164">
        <f t="shared" si="9"/>
        <v>46732</v>
      </c>
      <c r="H199" s="164">
        <f t="shared" si="9"/>
        <v>46733</v>
      </c>
      <c r="I199" s="164">
        <f t="shared" si="9"/>
        <v>46734</v>
      </c>
      <c r="J199" s="164">
        <f t="shared" si="9"/>
        <v>46735</v>
      </c>
      <c r="K199" s="164">
        <f t="shared" si="9"/>
        <v>46736</v>
      </c>
      <c r="L199" s="164">
        <f t="shared" si="9"/>
        <v>46737</v>
      </c>
      <c r="M199" s="164">
        <f t="shared" si="9"/>
        <v>46738</v>
      </c>
      <c r="N199" s="164">
        <f t="shared" si="9"/>
        <v>46739</v>
      </c>
      <c r="O199" s="164">
        <f t="shared" si="9"/>
        <v>46740</v>
      </c>
      <c r="P199" s="164">
        <f t="shared" si="8"/>
        <v>46741</v>
      </c>
      <c r="Q199" s="164">
        <f t="shared" si="8"/>
        <v>46742</v>
      </c>
      <c r="R199" s="164">
        <f t="shared" si="8"/>
        <v>46743</v>
      </c>
      <c r="S199" s="164">
        <f t="shared" si="8"/>
        <v>46744</v>
      </c>
      <c r="T199" s="164">
        <f t="shared" si="8"/>
        <v>46745</v>
      </c>
      <c r="U199" s="164">
        <f t="shared" si="8"/>
        <v>46746</v>
      </c>
      <c r="V199" s="164">
        <f t="shared" si="8"/>
        <v>46747</v>
      </c>
      <c r="W199" s="164">
        <f t="shared" si="8"/>
        <v>46748</v>
      </c>
      <c r="X199" s="164">
        <f t="shared" si="8"/>
        <v>46749</v>
      </c>
      <c r="Y199" s="164">
        <f t="shared" si="8"/>
        <v>46750</v>
      </c>
      <c r="Z199" s="164">
        <f t="shared" si="2"/>
        <v>46751</v>
      </c>
      <c r="AA199" s="164">
        <f t="shared" si="8"/>
        <v>46752</v>
      </c>
      <c r="AB199" s="164">
        <f t="shared" si="8"/>
        <v>46753</v>
      </c>
      <c r="AC199" s="164">
        <f t="shared" si="8"/>
        <v>46754</v>
      </c>
      <c r="AD199" s="164">
        <f t="shared" si="8"/>
        <v>46755</v>
      </c>
      <c r="AI199" s="157"/>
    </row>
    <row r="200" spans="1:35" hidden="1" x14ac:dyDescent="0.4">
      <c r="A200" s="155"/>
      <c r="B200" s="163">
        <v>37</v>
      </c>
      <c r="C200" s="164">
        <f t="shared" si="3"/>
        <v>46756</v>
      </c>
      <c r="D200" s="164">
        <f t="shared" si="9"/>
        <v>46757</v>
      </c>
      <c r="E200" s="164">
        <f t="shared" si="9"/>
        <v>46758</v>
      </c>
      <c r="F200" s="164">
        <f t="shared" si="9"/>
        <v>46759</v>
      </c>
      <c r="G200" s="164">
        <f t="shared" si="9"/>
        <v>46760</v>
      </c>
      <c r="H200" s="164">
        <f t="shared" si="9"/>
        <v>46761</v>
      </c>
      <c r="I200" s="164">
        <f t="shared" si="9"/>
        <v>46762</v>
      </c>
      <c r="J200" s="164">
        <f t="shared" si="9"/>
        <v>46763</v>
      </c>
      <c r="K200" s="164">
        <f t="shared" si="9"/>
        <v>46764</v>
      </c>
      <c r="L200" s="164">
        <f t="shared" si="9"/>
        <v>46765</v>
      </c>
      <c r="M200" s="164">
        <f t="shared" si="9"/>
        <v>46766</v>
      </c>
      <c r="N200" s="164">
        <f t="shared" si="9"/>
        <v>46767</v>
      </c>
      <c r="O200" s="164">
        <f t="shared" si="9"/>
        <v>46768</v>
      </c>
      <c r="P200" s="164">
        <f t="shared" si="8"/>
        <v>46769</v>
      </c>
      <c r="Q200" s="164">
        <f t="shared" si="8"/>
        <v>46770</v>
      </c>
      <c r="R200" s="164">
        <f t="shared" si="8"/>
        <v>46771</v>
      </c>
      <c r="S200" s="164">
        <f t="shared" si="8"/>
        <v>46772</v>
      </c>
      <c r="T200" s="164">
        <f t="shared" si="8"/>
        <v>46773</v>
      </c>
      <c r="U200" s="164">
        <f t="shared" si="8"/>
        <v>46774</v>
      </c>
      <c r="V200" s="164">
        <f t="shared" si="8"/>
        <v>46775</v>
      </c>
      <c r="W200" s="164">
        <f t="shared" si="8"/>
        <v>46776</v>
      </c>
      <c r="X200" s="164">
        <f t="shared" si="8"/>
        <v>46777</v>
      </c>
      <c r="Y200" s="164">
        <f t="shared" si="8"/>
        <v>46778</v>
      </c>
      <c r="Z200" s="164">
        <f t="shared" si="2"/>
        <v>46779</v>
      </c>
      <c r="AA200" s="164">
        <f t="shared" si="8"/>
        <v>46780</v>
      </c>
      <c r="AB200" s="164">
        <f t="shared" si="8"/>
        <v>46781</v>
      </c>
      <c r="AC200" s="164">
        <f t="shared" si="8"/>
        <v>46782</v>
      </c>
      <c r="AD200" s="164">
        <f t="shared" si="8"/>
        <v>46783</v>
      </c>
      <c r="AI200" s="157"/>
    </row>
    <row r="201" spans="1:35" hidden="1" x14ac:dyDescent="0.4">
      <c r="A201" s="155"/>
      <c r="B201" s="163">
        <v>38</v>
      </c>
      <c r="C201" s="164">
        <f t="shared" si="3"/>
        <v>46784</v>
      </c>
      <c r="D201" s="164">
        <f t="shared" si="9"/>
        <v>46785</v>
      </c>
      <c r="E201" s="164">
        <f t="shared" si="9"/>
        <v>46786</v>
      </c>
      <c r="F201" s="164">
        <f t="shared" si="9"/>
        <v>46787</v>
      </c>
      <c r="G201" s="164">
        <f t="shared" si="9"/>
        <v>46788</v>
      </c>
      <c r="H201" s="164">
        <f t="shared" si="9"/>
        <v>46789</v>
      </c>
      <c r="I201" s="164">
        <f t="shared" si="9"/>
        <v>46790</v>
      </c>
      <c r="J201" s="164">
        <f t="shared" si="9"/>
        <v>46791</v>
      </c>
      <c r="K201" s="164">
        <f t="shared" si="9"/>
        <v>46792</v>
      </c>
      <c r="L201" s="164">
        <f t="shared" si="9"/>
        <v>46793</v>
      </c>
      <c r="M201" s="164">
        <f t="shared" si="9"/>
        <v>46794</v>
      </c>
      <c r="N201" s="164">
        <f t="shared" si="9"/>
        <v>46795</v>
      </c>
      <c r="O201" s="164">
        <f t="shared" si="9"/>
        <v>46796</v>
      </c>
      <c r="P201" s="164">
        <f t="shared" si="8"/>
        <v>46797</v>
      </c>
      <c r="Q201" s="164">
        <f t="shared" si="8"/>
        <v>46798</v>
      </c>
      <c r="R201" s="164">
        <f t="shared" si="8"/>
        <v>46799</v>
      </c>
      <c r="S201" s="164">
        <f t="shared" si="8"/>
        <v>46800</v>
      </c>
      <c r="T201" s="164">
        <f t="shared" si="8"/>
        <v>46801</v>
      </c>
      <c r="U201" s="164">
        <f t="shared" si="8"/>
        <v>46802</v>
      </c>
      <c r="V201" s="164">
        <f t="shared" si="8"/>
        <v>46803</v>
      </c>
      <c r="W201" s="164">
        <f t="shared" si="8"/>
        <v>46804</v>
      </c>
      <c r="X201" s="164">
        <f t="shared" si="8"/>
        <v>46805</v>
      </c>
      <c r="Y201" s="164">
        <f t="shared" si="8"/>
        <v>46806</v>
      </c>
      <c r="Z201" s="164">
        <f t="shared" si="2"/>
        <v>46807</v>
      </c>
      <c r="AA201" s="164">
        <f t="shared" si="8"/>
        <v>46808</v>
      </c>
      <c r="AB201" s="164">
        <f t="shared" si="8"/>
        <v>46809</v>
      </c>
      <c r="AC201" s="164">
        <f t="shared" si="8"/>
        <v>46810</v>
      </c>
      <c r="AD201" s="164">
        <f t="shared" si="8"/>
        <v>46811</v>
      </c>
      <c r="AI201" s="157"/>
    </row>
    <row r="202" spans="1:35" hidden="1" x14ac:dyDescent="0.4">
      <c r="A202" s="155"/>
      <c r="B202" s="163">
        <v>39</v>
      </c>
      <c r="C202" s="164">
        <f t="shared" si="3"/>
        <v>46812</v>
      </c>
      <c r="D202" s="164">
        <f t="shared" si="9"/>
        <v>46813</v>
      </c>
      <c r="E202" s="164">
        <f t="shared" si="9"/>
        <v>46814</v>
      </c>
      <c r="F202" s="164">
        <f t="shared" si="9"/>
        <v>46815</v>
      </c>
      <c r="G202" s="164">
        <f t="shared" si="9"/>
        <v>46816</v>
      </c>
      <c r="H202" s="164">
        <f t="shared" si="9"/>
        <v>46817</v>
      </c>
      <c r="I202" s="164">
        <f t="shared" si="9"/>
        <v>46818</v>
      </c>
      <c r="J202" s="164">
        <f t="shared" si="9"/>
        <v>46819</v>
      </c>
      <c r="K202" s="164">
        <f t="shared" si="9"/>
        <v>46820</v>
      </c>
      <c r="L202" s="164">
        <f t="shared" si="9"/>
        <v>46821</v>
      </c>
      <c r="M202" s="164">
        <f t="shared" si="9"/>
        <v>46822</v>
      </c>
      <c r="N202" s="164">
        <f t="shared" si="9"/>
        <v>46823</v>
      </c>
      <c r="O202" s="164">
        <f t="shared" si="9"/>
        <v>46824</v>
      </c>
      <c r="P202" s="164">
        <f t="shared" si="9"/>
        <v>46825</v>
      </c>
      <c r="Q202" s="164">
        <f t="shared" si="9"/>
        <v>46826</v>
      </c>
      <c r="R202" s="164">
        <f t="shared" si="9"/>
        <v>46827</v>
      </c>
      <c r="S202" s="164">
        <f t="shared" si="9"/>
        <v>46828</v>
      </c>
      <c r="T202" s="164">
        <f t="shared" si="8"/>
        <v>46829</v>
      </c>
      <c r="U202" s="164">
        <f t="shared" si="8"/>
        <v>46830</v>
      </c>
      <c r="V202" s="164">
        <f t="shared" si="8"/>
        <v>46831</v>
      </c>
      <c r="W202" s="164">
        <f t="shared" si="8"/>
        <v>46832</v>
      </c>
      <c r="X202" s="164">
        <f t="shared" si="8"/>
        <v>46833</v>
      </c>
      <c r="Y202" s="164">
        <f t="shared" si="8"/>
        <v>46834</v>
      </c>
      <c r="Z202" s="164">
        <f t="shared" si="2"/>
        <v>46835</v>
      </c>
      <c r="AA202" s="164">
        <f t="shared" si="8"/>
        <v>46836</v>
      </c>
      <c r="AB202" s="164">
        <f t="shared" si="8"/>
        <v>46837</v>
      </c>
      <c r="AC202" s="164">
        <f t="shared" si="8"/>
        <v>46838</v>
      </c>
      <c r="AD202" s="164">
        <f t="shared" si="8"/>
        <v>46839</v>
      </c>
      <c r="AI202" s="157"/>
    </row>
    <row r="203" spans="1:35" hidden="1" x14ac:dyDescent="0.4">
      <c r="A203" s="167"/>
      <c r="B203" s="168">
        <v>40</v>
      </c>
      <c r="C203" s="169">
        <f t="shared" si="3"/>
        <v>46840</v>
      </c>
      <c r="D203" s="169">
        <f t="shared" si="9"/>
        <v>46841</v>
      </c>
      <c r="E203" s="169">
        <f t="shared" si="9"/>
        <v>46842</v>
      </c>
      <c r="F203" s="169">
        <f t="shared" si="9"/>
        <v>46843</v>
      </c>
      <c r="G203" s="169">
        <f t="shared" si="9"/>
        <v>46844</v>
      </c>
      <c r="H203" s="169">
        <f t="shared" si="9"/>
        <v>46845</v>
      </c>
      <c r="I203" s="169">
        <f t="shared" si="9"/>
        <v>46846</v>
      </c>
      <c r="J203" s="169">
        <f t="shared" si="9"/>
        <v>46847</v>
      </c>
      <c r="K203" s="169">
        <f t="shared" si="9"/>
        <v>46848</v>
      </c>
      <c r="L203" s="169">
        <f t="shared" si="9"/>
        <v>46849</v>
      </c>
      <c r="M203" s="169">
        <f t="shared" si="9"/>
        <v>46850</v>
      </c>
      <c r="N203" s="169">
        <f t="shared" si="9"/>
        <v>46851</v>
      </c>
      <c r="O203" s="169">
        <f t="shared" si="9"/>
        <v>46852</v>
      </c>
      <c r="P203" s="169">
        <f t="shared" si="9"/>
        <v>46853</v>
      </c>
      <c r="Q203" s="169">
        <f t="shared" si="9"/>
        <v>46854</v>
      </c>
      <c r="R203" s="169">
        <f t="shared" si="9"/>
        <v>46855</v>
      </c>
      <c r="S203" s="169">
        <f t="shared" si="9"/>
        <v>46856</v>
      </c>
      <c r="T203" s="169">
        <f t="shared" si="8"/>
        <v>46857</v>
      </c>
      <c r="U203" s="169">
        <f t="shared" si="8"/>
        <v>46858</v>
      </c>
      <c r="V203" s="169">
        <f t="shared" si="8"/>
        <v>46859</v>
      </c>
      <c r="W203" s="169">
        <f t="shared" si="8"/>
        <v>46860</v>
      </c>
      <c r="X203" s="169">
        <f t="shared" si="8"/>
        <v>46861</v>
      </c>
      <c r="Y203" s="169">
        <f t="shared" si="8"/>
        <v>46862</v>
      </c>
      <c r="Z203" s="169">
        <f t="shared" si="2"/>
        <v>46863</v>
      </c>
      <c r="AA203" s="169">
        <f t="shared" si="8"/>
        <v>46864</v>
      </c>
      <c r="AB203" s="169">
        <f t="shared" si="8"/>
        <v>46865</v>
      </c>
      <c r="AC203" s="169">
        <f t="shared" si="8"/>
        <v>46866</v>
      </c>
      <c r="AD203" s="169">
        <f t="shared" si="8"/>
        <v>46867</v>
      </c>
      <c r="AE203" s="170"/>
      <c r="AF203" s="170"/>
      <c r="AG203" s="170"/>
      <c r="AH203" s="170"/>
      <c r="AI203" s="171"/>
    </row>
    <row r="204" spans="1:35" hidden="1" x14ac:dyDescent="0.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row>
    <row r="205" spans="1:35" hidden="1" x14ac:dyDescent="0.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row>
    <row r="206" spans="1:35" hidden="1" x14ac:dyDescent="0.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row>
    <row r="207" spans="1:35" hidden="1" x14ac:dyDescent="0.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row>
    <row r="208" spans="1:35" hidden="1" x14ac:dyDescent="0.4">
      <c r="C208" s="164"/>
    </row>
    <row r="209" spans="3:3" hidden="1" x14ac:dyDescent="0.4">
      <c r="C209" s="164"/>
    </row>
    <row r="210" spans="3:3" hidden="1" x14ac:dyDescent="0.4">
      <c r="C210" s="164"/>
    </row>
    <row r="211" spans="3:3" hidden="1" x14ac:dyDescent="0.4"/>
    <row r="212" spans="3:3" hidden="1" x14ac:dyDescent="0.4"/>
    <row r="213" spans="3:3" hidden="1" x14ac:dyDescent="0.4"/>
    <row r="214" spans="3:3" hidden="1" x14ac:dyDescent="0.4"/>
    <row r="215" spans="3:3" hidden="1" x14ac:dyDescent="0.4"/>
    <row r="216" spans="3:3" hidden="1" x14ac:dyDescent="0.4"/>
    <row r="217" spans="3:3" hidden="1" x14ac:dyDescent="0.4"/>
    <row r="218" spans="3:3" hidden="1" x14ac:dyDescent="0.4"/>
    <row r="219" spans="3:3" hidden="1" x14ac:dyDescent="0.4"/>
    <row r="220" spans="3:3" hidden="1" x14ac:dyDescent="0.4"/>
    <row r="221" spans="3:3" hidden="1" x14ac:dyDescent="0.4"/>
    <row r="222" spans="3:3" hidden="1" x14ac:dyDescent="0.4"/>
    <row r="223" spans="3:3" hidden="1" x14ac:dyDescent="0.4"/>
    <row r="224" spans="3:3"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row r="234" hidden="1" x14ac:dyDescent="0.4"/>
    <row r="235" hidden="1" x14ac:dyDescent="0.4"/>
    <row r="236" hidden="1" x14ac:dyDescent="0.4"/>
    <row r="237" hidden="1" x14ac:dyDescent="0.4"/>
  </sheetData>
  <mergeCells count="289">
    <mergeCell ref="G13:G14"/>
    <mergeCell ref="Z11:AB12"/>
    <mergeCell ref="AC11:AD12"/>
    <mergeCell ref="Z15:AB16"/>
    <mergeCell ref="AC15:AD16"/>
    <mergeCell ref="AE11:AG12"/>
    <mergeCell ref="AH11:AJ12"/>
    <mergeCell ref="A4:A5"/>
    <mergeCell ref="B4:F5"/>
    <mergeCell ref="G4:J5"/>
    <mergeCell ref="K4:K5"/>
    <mergeCell ref="L4:P5"/>
    <mergeCell ref="Q4:U5"/>
    <mergeCell ref="V4:V5"/>
    <mergeCell ref="Z4:AD5"/>
    <mergeCell ref="AE4:AJ5"/>
    <mergeCell ref="K6:U7"/>
    <mergeCell ref="B13:B14"/>
    <mergeCell ref="C13:C14"/>
    <mergeCell ref="D13:E14"/>
    <mergeCell ref="G6:J7"/>
    <mergeCell ref="V15:W15"/>
    <mergeCell ref="X15:Y15"/>
    <mergeCell ref="AE15:AG16"/>
    <mergeCell ref="A1:U1"/>
    <mergeCell ref="AG1:AJ1"/>
    <mergeCell ref="AC2:AI2"/>
    <mergeCell ref="A6:A7"/>
    <mergeCell ref="B6:F7"/>
    <mergeCell ref="V6:V7"/>
    <mergeCell ref="AE6:AJ7"/>
    <mergeCell ref="Z6:AD7"/>
    <mergeCell ref="AE13:AG14"/>
    <mergeCell ref="AH13:AJ14"/>
    <mergeCell ref="T14:U14"/>
    <mergeCell ref="V14:W14"/>
    <mergeCell ref="X14:Y14"/>
    <mergeCell ref="T13:U13"/>
    <mergeCell ref="V13:W13"/>
    <mergeCell ref="X13:Y13"/>
    <mergeCell ref="B10:E10"/>
    <mergeCell ref="AH9:AJ10"/>
    <mergeCell ref="AE9:AG10"/>
    <mergeCell ref="Z9:AD10"/>
    <mergeCell ref="B9:N9"/>
    <mergeCell ref="AC13:AD14"/>
    <mergeCell ref="Z13:AB14"/>
    <mergeCell ref="F13:F14"/>
    <mergeCell ref="AH15:AJ16"/>
    <mergeCell ref="T16:U16"/>
    <mergeCell ref="V16:W16"/>
    <mergeCell ref="X16:Y16"/>
    <mergeCell ref="B15:B16"/>
    <mergeCell ref="C15:C16"/>
    <mergeCell ref="D15:E16"/>
    <mergeCell ref="F15:F16"/>
    <mergeCell ref="G15:G16"/>
    <mergeCell ref="T15:U15"/>
    <mergeCell ref="AG24:AG25"/>
    <mergeCell ref="AJ24:AJ25"/>
    <mergeCell ref="AE25:AF25"/>
    <mergeCell ref="AH25:AI25"/>
    <mergeCell ref="AH18:AJ19"/>
    <mergeCell ref="AM19:AN19"/>
    <mergeCell ref="A20:A25"/>
    <mergeCell ref="AE20:AE23"/>
    <mergeCell ref="AF20:AF23"/>
    <mergeCell ref="AH20:AH23"/>
    <mergeCell ref="AI20:AI23"/>
    <mergeCell ref="A18:B19"/>
    <mergeCell ref="C18:I18"/>
    <mergeCell ref="J18:P18"/>
    <mergeCell ref="Q18:W18"/>
    <mergeCell ref="X18:AD18"/>
    <mergeCell ref="AE18:AG19"/>
    <mergeCell ref="AG21:AG23"/>
    <mergeCell ref="AJ21:AJ23"/>
    <mergeCell ref="AG33:AG35"/>
    <mergeCell ref="AJ33:AJ35"/>
    <mergeCell ref="A32:A37"/>
    <mergeCell ref="AE32:AE35"/>
    <mergeCell ref="AF32:AF35"/>
    <mergeCell ref="AH32:AH35"/>
    <mergeCell ref="AI32:AI35"/>
    <mergeCell ref="AG30:AG31"/>
    <mergeCell ref="AJ30:AJ31"/>
    <mergeCell ref="AE31:AF31"/>
    <mergeCell ref="AH31:AI31"/>
    <mergeCell ref="A26:A31"/>
    <mergeCell ref="AE26:AE29"/>
    <mergeCell ref="AF26:AF29"/>
    <mergeCell ref="AH26:AH29"/>
    <mergeCell ref="AI26:AI29"/>
    <mergeCell ref="AG27:AG29"/>
    <mergeCell ref="AJ27:AJ29"/>
    <mergeCell ref="AG39:AG41"/>
    <mergeCell ref="AJ39:AJ41"/>
    <mergeCell ref="A38:A43"/>
    <mergeCell ref="AE38:AE41"/>
    <mergeCell ref="AF38:AF41"/>
    <mergeCell ref="AH38:AH41"/>
    <mergeCell ref="AI38:AI41"/>
    <mergeCell ref="AG36:AG37"/>
    <mergeCell ref="AJ36:AJ37"/>
    <mergeCell ref="AE37:AF37"/>
    <mergeCell ref="AH37:AI37"/>
    <mergeCell ref="AG45:AG47"/>
    <mergeCell ref="AJ45:AJ47"/>
    <mergeCell ref="A44:A49"/>
    <mergeCell ref="AE44:AE47"/>
    <mergeCell ref="AF44:AF47"/>
    <mergeCell ref="AH44:AH47"/>
    <mergeCell ref="AI44:AI47"/>
    <mergeCell ref="AG42:AG43"/>
    <mergeCell ref="AJ42:AJ43"/>
    <mergeCell ref="AE43:AF43"/>
    <mergeCell ref="AH43:AI43"/>
    <mergeCell ref="AG51:AG53"/>
    <mergeCell ref="AJ51:AJ53"/>
    <mergeCell ref="A50:A55"/>
    <mergeCell ref="AE50:AE53"/>
    <mergeCell ref="AF50:AF53"/>
    <mergeCell ref="AH50:AH53"/>
    <mergeCell ref="AI50:AI53"/>
    <mergeCell ref="AG48:AG49"/>
    <mergeCell ref="AJ48:AJ49"/>
    <mergeCell ref="AE49:AF49"/>
    <mergeCell ref="AH49:AI49"/>
    <mergeCell ref="AG57:AG59"/>
    <mergeCell ref="AJ57:AJ59"/>
    <mergeCell ref="A56:A61"/>
    <mergeCell ref="AE56:AE59"/>
    <mergeCell ref="AF56:AF59"/>
    <mergeCell ref="AH56:AH59"/>
    <mergeCell ref="AI56:AI59"/>
    <mergeCell ref="AG54:AG55"/>
    <mergeCell ref="AJ54:AJ55"/>
    <mergeCell ref="AE55:AF55"/>
    <mergeCell ref="AH55:AI55"/>
    <mergeCell ref="AG63:AG65"/>
    <mergeCell ref="AJ63:AJ65"/>
    <mergeCell ref="A62:A67"/>
    <mergeCell ref="AE62:AE65"/>
    <mergeCell ref="AF62:AF65"/>
    <mergeCell ref="AH62:AH65"/>
    <mergeCell ref="AI62:AI65"/>
    <mergeCell ref="AG60:AG61"/>
    <mergeCell ref="AJ60:AJ61"/>
    <mergeCell ref="AE61:AF61"/>
    <mergeCell ref="AH61:AI61"/>
    <mergeCell ref="AG69:AG71"/>
    <mergeCell ref="AJ69:AJ71"/>
    <mergeCell ref="A68:A73"/>
    <mergeCell ref="AE68:AE71"/>
    <mergeCell ref="AF68:AF71"/>
    <mergeCell ref="AH68:AH71"/>
    <mergeCell ref="AI68:AI71"/>
    <mergeCell ref="AG66:AG67"/>
    <mergeCell ref="AJ66:AJ67"/>
    <mergeCell ref="AE67:AF67"/>
    <mergeCell ref="AH67:AI67"/>
    <mergeCell ref="AG75:AG77"/>
    <mergeCell ref="AJ75:AJ77"/>
    <mergeCell ref="A74:A79"/>
    <mergeCell ref="AE74:AE77"/>
    <mergeCell ref="AF74:AF77"/>
    <mergeCell ref="AH74:AH77"/>
    <mergeCell ref="AI74:AI77"/>
    <mergeCell ref="AG72:AG73"/>
    <mergeCell ref="AJ72:AJ73"/>
    <mergeCell ref="AE73:AF73"/>
    <mergeCell ref="AH73:AI73"/>
    <mergeCell ref="AG81:AG83"/>
    <mergeCell ref="AJ81:AJ83"/>
    <mergeCell ref="A80:A85"/>
    <mergeCell ref="AE80:AE83"/>
    <mergeCell ref="AF80:AF83"/>
    <mergeCell ref="AH80:AH83"/>
    <mergeCell ref="AI80:AI83"/>
    <mergeCell ref="AG78:AG79"/>
    <mergeCell ref="AJ78:AJ79"/>
    <mergeCell ref="AE79:AF79"/>
    <mergeCell ref="AH79:AI79"/>
    <mergeCell ref="A86:A91"/>
    <mergeCell ref="AE86:AE89"/>
    <mergeCell ref="AF86:AF89"/>
    <mergeCell ref="AH86:AH89"/>
    <mergeCell ref="AI86:AI89"/>
    <mergeCell ref="AG84:AG85"/>
    <mergeCell ref="AJ84:AJ85"/>
    <mergeCell ref="AE85:AF85"/>
    <mergeCell ref="AH85:AI85"/>
    <mergeCell ref="A98:A103"/>
    <mergeCell ref="AE98:AE101"/>
    <mergeCell ref="AF98:AF101"/>
    <mergeCell ref="AH98:AH101"/>
    <mergeCell ref="AI98:AI101"/>
    <mergeCell ref="AG96:AG97"/>
    <mergeCell ref="AJ96:AJ97"/>
    <mergeCell ref="AE97:AF97"/>
    <mergeCell ref="AH97:AI97"/>
    <mergeCell ref="A92:A97"/>
    <mergeCell ref="AE92:AE95"/>
    <mergeCell ref="AF92:AF95"/>
    <mergeCell ref="AH92:AH95"/>
    <mergeCell ref="AI92:AI95"/>
    <mergeCell ref="A110:A115"/>
    <mergeCell ref="AE110:AE113"/>
    <mergeCell ref="AF110:AF113"/>
    <mergeCell ref="AH110:AH113"/>
    <mergeCell ref="AI110:AI113"/>
    <mergeCell ref="AG108:AG109"/>
    <mergeCell ref="AJ108:AJ109"/>
    <mergeCell ref="AE109:AF109"/>
    <mergeCell ref="AH109:AI109"/>
    <mergeCell ref="A104:A109"/>
    <mergeCell ref="AE104:AE107"/>
    <mergeCell ref="AF104:AF107"/>
    <mergeCell ref="AH104:AH107"/>
    <mergeCell ref="AI104:AI107"/>
    <mergeCell ref="AG114:AG115"/>
    <mergeCell ref="A122:A127"/>
    <mergeCell ref="AE122:AE125"/>
    <mergeCell ref="AF122:AF125"/>
    <mergeCell ref="AH122:AH125"/>
    <mergeCell ref="AI122:AI125"/>
    <mergeCell ref="AG120:AG121"/>
    <mergeCell ref="AJ120:AJ121"/>
    <mergeCell ref="AE121:AF121"/>
    <mergeCell ref="AH121:AI121"/>
    <mergeCell ref="A116:A121"/>
    <mergeCell ref="AE116:AE119"/>
    <mergeCell ref="AF116:AF119"/>
    <mergeCell ref="AH116:AH119"/>
    <mergeCell ref="AI116:AI119"/>
    <mergeCell ref="AG126:AG127"/>
    <mergeCell ref="AJ126:AJ127"/>
    <mergeCell ref="AE127:AF127"/>
    <mergeCell ref="AH127:AI127"/>
    <mergeCell ref="AG123:AG125"/>
    <mergeCell ref="AJ123:AJ125"/>
    <mergeCell ref="AG117:AG119"/>
    <mergeCell ref="AJ117:AJ119"/>
    <mergeCell ref="A134:A139"/>
    <mergeCell ref="AE134:AE137"/>
    <mergeCell ref="AF134:AF137"/>
    <mergeCell ref="AH134:AH137"/>
    <mergeCell ref="AI134:AI137"/>
    <mergeCell ref="AG132:AG133"/>
    <mergeCell ref="AJ132:AJ133"/>
    <mergeCell ref="AE133:AF133"/>
    <mergeCell ref="AH133:AI133"/>
    <mergeCell ref="A128:A133"/>
    <mergeCell ref="AE128:AE131"/>
    <mergeCell ref="AF128:AF131"/>
    <mergeCell ref="AH128:AH131"/>
    <mergeCell ref="AI128:AI131"/>
    <mergeCell ref="AG138:AG139"/>
    <mergeCell ref="AJ138:AJ139"/>
    <mergeCell ref="AE139:AF139"/>
    <mergeCell ref="AH139:AI139"/>
    <mergeCell ref="AG135:AG137"/>
    <mergeCell ref="AJ135:AJ137"/>
    <mergeCell ref="AG129:AG131"/>
    <mergeCell ref="AJ129:AJ131"/>
    <mergeCell ref="AE140:AF140"/>
    <mergeCell ref="AH140:AI140"/>
    <mergeCell ref="F10:N10"/>
    <mergeCell ref="AJ114:AJ115"/>
    <mergeCell ref="AE115:AF115"/>
    <mergeCell ref="AH115:AI115"/>
    <mergeCell ref="AG111:AG113"/>
    <mergeCell ref="AJ111:AJ113"/>
    <mergeCell ref="AG105:AG107"/>
    <mergeCell ref="AJ105:AJ107"/>
    <mergeCell ref="AG102:AG103"/>
    <mergeCell ref="AJ102:AJ103"/>
    <mergeCell ref="AE103:AF103"/>
    <mergeCell ref="AH103:AI103"/>
    <mergeCell ref="AG99:AG101"/>
    <mergeCell ref="AJ99:AJ101"/>
    <mergeCell ref="AG93:AG95"/>
    <mergeCell ref="AJ93:AJ95"/>
    <mergeCell ref="AG90:AG91"/>
    <mergeCell ref="AJ90:AJ91"/>
    <mergeCell ref="AE91:AF91"/>
    <mergeCell ref="AH91:AI91"/>
    <mergeCell ref="AG87:AG89"/>
    <mergeCell ref="AJ87:AJ89"/>
  </mergeCells>
  <phoneticPr fontId="1"/>
  <conditionalFormatting sqref="C22:AD22">
    <cfRule type="expression" dxfId="86" priority="465">
      <formula>IF(COUNTIF(C23,"*日*"),TRUE,FALSE)</formula>
    </cfRule>
    <cfRule type="expression" priority="466">
      <formula>IF($C$23&lt;&gt;""+$D$22,)</formula>
    </cfRule>
  </conditionalFormatting>
  <conditionalFormatting sqref="C30:AD31 C36:AD37 C42:AD43 C48:AD49 C54:AD55 C60:AD61 C66:AD67 C72:AD73 C78:AD79 C84:AD85 C90:AD91 C96:AD97 C102:AD103 C108:AD109 C114:AD115 C120:AD121 C126:AD127 C132:AD133 C138:AD139 C24:AD25">
    <cfRule type="containsText" dxfId="85" priority="36" operator="containsText" text="正月">
      <formula>NOT(ISERROR(SEARCH("正月",C24)))</formula>
    </cfRule>
    <cfRule type="containsText" dxfId="84" priority="37" operator="containsText" text="夏休">
      <formula>NOT(ISERROR(SEARCH("夏休",C24)))</formula>
    </cfRule>
    <cfRule type="containsText" dxfId="83" priority="38" operator="containsText" text="中止">
      <formula>NOT(ISERROR(SEARCH("中止",C24)))</formula>
    </cfRule>
    <cfRule type="containsText" dxfId="82" priority="39" operator="containsText" text="休日">
      <formula>NOT(ISERROR(SEARCH("休日",C24)))</formula>
    </cfRule>
  </conditionalFormatting>
  <conditionalFormatting sqref="C28:AD28">
    <cfRule type="expression" dxfId="81" priority="461">
      <formula>IF(COUNTIF(C29,"*日*"),TRUE,FALSE)</formula>
    </cfRule>
    <cfRule type="expression" priority="462">
      <formula>IF($C$23&lt;&gt;""+$D$22,)</formula>
    </cfRule>
    <cfRule type="containsText" dxfId="80" priority="463" operator="containsText" text="日">
      <formula>NOT(ISERROR(SEARCH("日",C28)))</formula>
    </cfRule>
    <cfRule type="containsText" dxfId="79" priority="464" operator="containsText" text="土">
      <formula>NOT(ISERROR(SEARCH("土",C28)))</formula>
    </cfRule>
  </conditionalFormatting>
  <conditionalFormatting sqref="C34:AD34">
    <cfRule type="expression" dxfId="78" priority="457">
      <formula>IF(COUNTIF(C35,"*日*"),TRUE,FALSE)</formula>
    </cfRule>
    <cfRule type="expression" priority="458">
      <formula>IF($C$23&lt;&gt;""+$D$22,)</formula>
    </cfRule>
    <cfRule type="containsText" dxfId="77" priority="459" operator="containsText" text="日">
      <formula>NOT(ISERROR(SEARCH("日",C34)))</formula>
    </cfRule>
    <cfRule type="containsText" dxfId="76" priority="460" operator="containsText" text="土">
      <formula>NOT(ISERROR(SEARCH("土",C34)))</formula>
    </cfRule>
  </conditionalFormatting>
  <conditionalFormatting sqref="C40:AD40">
    <cfRule type="expression" dxfId="75" priority="453">
      <formula>IF(COUNTIF(C41,"*日*"),TRUE,FALSE)</formula>
    </cfRule>
    <cfRule type="expression" priority="454">
      <formula>IF($C$23&lt;&gt;""+$D$22,)</formula>
    </cfRule>
    <cfRule type="containsText" dxfId="74" priority="455" operator="containsText" text="日">
      <formula>NOT(ISERROR(SEARCH("日",C40)))</formula>
    </cfRule>
    <cfRule type="containsText" dxfId="73" priority="456" operator="containsText" text="土">
      <formula>NOT(ISERROR(SEARCH("土",C40)))</formula>
    </cfRule>
  </conditionalFormatting>
  <conditionalFormatting sqref="C46:AD46">
    <cfRule type="expression" dxfId="72" priority="449">
      <formula>IF(COUNTIF(C47,"*日*"),TRUE,FALSE)</formula>
    </cfRule>
    <cfRule type="expression" priority="450">
      <formula>IF($C$23&lt;&gt;""+$D$22,)</formula>
    </cfRule>
    <cfRule type="containsText" dxfId="71" priority="451" operator="containsText" text="日">
      <formula>NOT(ISERROR(SEARCH("日",C46)))</formula>
    </cfRule>
    <cfRule type="containsText" dxfId="70" priority="452" operator="containsText" text="土">
      <formula>NOT(ISERROR(SEARCH("土",C46)))</formula>
    </cfRule>
  </conditionalFormatting>
  <conditionalFormatting sqref="C52:AD52">
    <cfRule type="expression" dxfId="69" priority="445">
      <formula>IF(COUNTIF(C53,"*日*"),TRUE,FALSE)</formula>
    </cfRule>
    <cfRule type="expression" priority="446">
      <formula>IF($C$23&lt;&gt;""+$D$22,)</formula>
    </cfRule>
    <cfRule type="containsText" dxfId="68" priority="447" operator="containsText" text="日">
      <formula>NOT(ISERROR(SEARCH("日",C52)))</formula>
    </cfRule>
    <cfRule type="containsText" dxfId="67" priority="448" operator="containsText" text="土">
      <formula>NOT(ISERROR(SEARCH("土",C52)))</formula>
    </cfRule>
  </conditionalFormatting>
  <conditionalFormatting sqref="C58:AD58">
    <cfRule type="expression" dxfId="66" priority="441">
      <formula>IF(COUNTIF(C59,"*日*"),TRUE,FALSE)</formula>
    </cfRule>
    <cfRule type="expression" priority="442">
      <formula>IF($C$23&lt;&gt;""+$D$22,)</formula>
    </cfRule>
    <cfRule type="containsText" dxfId="65" priority="443" operator="containsText" text="日">
      <formula>NOT(ISERROR(SEARCH("日",C58)))</formula>
    </cfRule>
    <cfRule type="containsText" dxfId="64" priority="444" operator="containsText" text="土">
      <formula>NOT(ISERROR(SEARCH("土",C58)))</formula>
    </cfRule>
  </conditionalFormatting>
  <conditionalFormatting sqref="C64:AD64">
    <cfRule type="expression" dxfId="63" priority="440">
      <formula>IF(COUNTIF(C65,"*日*"),TRUE,FALSE)</formula>
    </cfRule>
    <cfRule type="containsText" dxfId="62" priority="472" operator="containsText" text="日">
      <formula>NOT(ISERROR(SEARCH("日",C64)))</formula>
    </cfRule>
    <cfRule type="containsText" dxfId="61" priority="473" operator="containsText" text="土">
      <formula>NOT(ISERROR(SEARCH("土",C64)))</formula>
    </cfRule>
  </conditionalFormatting>
  <conditionalFormatting sqref="C70:AD70">
    <cfRule type="expression" dxfId="60" priority="437">
      <formula>IF(COUNTIF(C71,"*日*"),TRUE,FALSE)</formula>
    </cfRule>
    <cfRule type="containsText" dxfId="59" priority="438" operator="containsText" text="日">
      <formula>NOT(ISERROR(SEARCH("日",C70)))</formula>
    </cfRule>
    <cfRule type="containsText" dxfId="58" priority="439" operator="containsText" text="土">
      <formula>NOT(ISERROR(SEARCH("土",C70)))</formula>
    </cfRule>
  </conditionalFormatting>
  <conditionalFormatting sqref="C76:AD76">
    <cfRule type="expression" dxfId="57" priority="434">
      <formula>IF(COUNTIF(C77,"*日*"),TRUE,FALSE)</formula>
    </cfRule>
    <cfRule type="containsText" dxfId="56" priority="435" operator="containsText" text="日">
      <formula>NOT(ISERROR(SEARCH("日",C76)))</formula>
    </cfRule>
    <cfRule type="containsText" dxfId="55" priority="436" operator="containsText" text="土">
      <formula>NOT(ISERROR(SEARCH("土",C76)))</formula>
    </cfRule>
  </conditionalFormatting>
  <conditionalFormatting sqref="C82:AD82">
    <cfRule type="expression" dxfId="54" priority="431">
      <formula>IF(COUNTIF(C83,"*日*"),TRUE,FALSE)</formula>
    </cfRule>
    <cfRule type="containsText" dxfId="53" priority="432" operator="containsText" text="日">
      <formula>NOT(ISERROR(SEARCH("日",C82)))</formula>
    </cfRule>
    <cfRule type="containsText" dxfId="52" priority="433" operator="containsText" text="土">
      <formula>NOT(ISERROR(SEARCH("土",C82)))</formula>
    </cfRule>
  </conditionalFormatting>
  <conditionalFormatting sqref="C88:AD88">
    <cfRule type="expression" dxfId="51" priority="428">
      <formula>IF(COUNTIF(C89,"*日*"),TRUE,FALSE)</formula>
    </cfRule>
    <cfRule type="containsText" dxfId="50" priority="429" operator="containsText" text="日">
      <formula>NOT(ISERROR(SEARCH("日",C88)))</formula>
    </cfRule>
    <cfRule type="containsText" dxfId="49" priority="430" operator="containsText" text="土">
      <formula>NOT(ISERROR(SEARCH("土",C88)))</formula>
    </cfRule>
  </conditionalFormatting>
  <conditionalFormatting sqref="C94:AD94">
    <cfRule type="expression" dxfId="48" priority="425">
      <formula>IF(COUNTIF(C95,"*日*"),TRUE,FALSE)</formula>
    </cfRule>
    <cfRule type="containsText" dxfId="47" priority="426" operator="containsText" text="日">
      <formula>NOT(ISERROR(SEARCH("日",C94)))</formula>
    </cfRule>
    <cfRule type="containsText" dxfId="46" priority="427" operator="containsText" text="土">
      <formula>NOT(ISERROR(SEARCH("土",C94)))</formula>
    </cfRule>
  </conditionalFormatting>
  <conditionalFormatting sqref="C100:AD100">
    <cfRule type="expression" dxfId="45" priority="424">
      <formula>IF(COUNTIF(C101,"*日*"),TRUE,FALSE)</formula>
    </cfRule>
    <cfRule type="containsText" dxfId="44" priority="470" operator="containsText" text="日">
      <formula>NOT(ISERROR(SEARCH("日",C100)))</formula>
    </cfRule>
    <cfRule type="containsText" dxfId="43" priority="471" operator="containsText" text="土">
      <formula>NOT(ISERROR(SEARCH("土",C100)))</formula>
    </cfRule>
  </conditionalFormatting>
  <conditionalFormatting sqref="C106:AD106">
    <cfRule type="expression" dxfId="42" priority="421">
      <formula>IF(COUNTIF(C107,"*日*"),TRUE,FALSE)</formula>
    </cfRule>
    <cfRule type="containsText" dxfId="41" priority="422" operator="containsText" text="日">
      <formula>NOT(ISERROR(SEARCH("日",C106)))</formula>
    </cfRule>
    <cfRule type="containsText" dxfId="40" priority="423" operator="containsText" text="土">
      <formula>NOT(ISERROR(SEARCH("土",C106)))</formula>
    </cfRule>
  </conditionalFormatting>
  <conditionalFormatting sqref="C112:AD112">
    <cfRule type="expression" dxfId="39" priority="418">
      <formula>IF(COUNTIF(C113,"*日*"),TRUE,FALSE)</formula>
    </cfRule>
    <cfRule type="containsText" dxfId="38" priority="419" operator="containsText" text="日">
      <formula>NOT(ISERROR(SEARCH("日",C112)))</formula>
    </cfRule>
    <cfRule type="containsText" dxfId="37" priority="420" operator="containsText" text="土">
      <formula>NOT(ISERROR(SEARCH("土",C112)))</formula>
    </cfRule>
  </conditionalFormatting>
  <conditionalFormatting sqref="C118:AD118">
    <cfRule type="expression" dxfId="36" priority="415">
      <formula>IF(COUNTIF(C119,"*日*"),TRUE,FALSE)</formula>
    </cfRule>
    <cfRule type="containsText" dxfId="35" priority="416" operator="containsText" text="日">
      <formula>NOT(ISERROR(SEARCH("日",C118)))</formula>
    </cfRule>
    <cfRule type="containsText" dxfId="34" priority="417" operator="containsText" text="土">
      <formula>NOT(ISERROR(SEARCH("土",C118)))</formula>
    </cfRule>
  </conditionalFormatting>
  <conditionalFormatting sqref="C124:AD124">
    <cfRule type="expression" dxfId="33" priority="412">
      <formula>IF(COUNTIF(C125,"*日*"),TRUE,FALSE)</formula>
    </cfRule>
    <cfRule type="containsText" dxfId="32" priority="413" operator="containsText" text="日">
      <formula>NOT(ISERROR(SEARCH("日",C124)))</formula>
    </cfRule>
    <cfRule type="containsText" dxfId="31" priority="414" operator="containsText" text="土">
      <formula>NOT(ISERROR(SEARCH("土",C124)))</formula>
    </cfRule>
  </conditionalFormatting>
  <conditionalFormatting sqref="C130:AD130">
    <cfRule type="expression" dxfId="30" priority="411">
      <formula>IF(COUNTIF(C131,"*日*"),TRUE,FALSE)</formula>
    </cfRule>
    <cfRule type="containsText" dxfId="29" priority="468" operator="containsText" text="日">
      <formula>NOT(ISERROR(SEARCH("日",C130)))</formula>
    </cfRule>
    <cfRule type="containsText" dxfId="28" priority="469" operator="containsText" text="土">
      <formula>NOT(ISERROR(SEARCH("土",C130)))</formula>
    </cfRule>
  </conditionalFormatting>
  <conditionalFormatting sqref="C136:AD136">
    <cfRule type="expression" dxfId="27" priority="408">
      <formula>IF(COUNTIF(C137,"*日*"),TRUE,FALSE)</formula>
    </cfRule>
    <cfRule type="containsText" dxfId="26" priority="409" operator="containsText" text="日">
      <formula>NOT(ISERROR(SEARCH("日",C136)))</formula>
    </cfRule>
    <cfRule type="containsText" dxfId="25" priority="410" operator="containsText" text="土">
      <formula>NOT(ISERROR(SEARCH("土",C136)))</formula>
    </cfRule>
  </conditionalFormatting>
  <conditionalFormatting sqref="G6:J7">
    <cfRule type="cellIs" dxfId="24" priority="33" operator="greaterThan">
      <formula>1</formula>
    </cfRule>
  </conditionalFormatting>
  <conditionalFormatting sqref="AE6">
    <cfRule type="expression" dxfId="23" priority="34">
      <formula>$AE$6&gt;=1</formula>
    </cfRule>
  </conditionalFormatting>
  <conditionalFormatting sqref="AG24:AG25 AJ24:AJ25">
    <cfRule type="expression" dxfId="22" priority="126">
      <formula>ISTEXT($C$24)</formula>
    </cfRule>
  </conditionalFormatting>
  <conditionalFormatting sqref="AG30:AG31 AJ30:AJ31">
    <cfRule type="expression" dxfId="21" priority="125">
      <formula>ISTEXT($C$30)</formula>
    </cfRule>
  </conditionalFormatting>
  <conditionalFormatting sqref="AG36:AG37 AJ36:AJ37">
    <cfRule type="expression" dxfId="20" priority="124">
      <formula>ISTEXT($C$36)</formula>
    </cfRule>
  </conditionalFormatting>
  <conditionalFormatting sqref="AG42:AG43 AJ42:AJ43">
    <cfRule type="expression" dxfId="19" priority="123">
      <formula>ISTEXT($C$42)</formula>
    </cfRule>
  </conditionalFormatting>
  <conditionalFormatting sqref="AG48:AG49 AJ48:AJ49">
    <cfRule type="expression" dxfId="18" priority="122">
      <formula>ISTEXT($C$48)</formula>
    </cfRule>
  </conditionalFormatting>
  <conditionalFormatting sqref="AG54:AG55 AJ54:AJ55">
    <cfRule type="expression" dxfId="17" priority="121">
      <formula>ISTEXT($C$54)</formula>
    </cfRule>
  </conditionalFormatting>
  <conditionalFormatting sqref="AG60:AG61 AJ60:AJ61">
    <cfRule type="expression" dxfId="16" priority="120">
      <formula>ISTEXT($C$60)</formula>
    </cfRule>
  </conditionalFormatting>
  <conditionalFormatting sqref="AG66:AG67 AJ66:AJ67">
    <cfRule type="expression" dxfId="15" priority="119">
      <formula>ISTEXT($C$66)</formula>
    </cfRule>
  </conditionalFormatting>
  <conditionalFormatting sqref="AG72:AG73 AJ72:AJ73">
    <cfRule type="expression" dxfId="14" priority="118">
      <formula>ISTEXT($C$72)</formula>
    </cfRule>
  </conditionalFormatting>
  <conditionalFormatting sqref="AG78:AG79 AJ78:AJ79">
    <cfRule type="expression" dxfId="13" priority="117">
      <formula>ISTEXT($C$78)</formula>
    </cfRule>
  </conditionalFormatting>
  <conditionalFormatting sqref="AG84:AG85 AJ84:AJ85">
    <cfRule type="expression" dxfId="12" priority="116">
      <formula>ISTEXT($C$84)</formula>
    </cfRule>
  </conditionalFormatting>
  <conditionalFormatting sqref="AG90:AG91 AJ90:AJ91">
    <cfRule type="expression" dxfId="11" priority="115">
      <formula>ISTEXT($C$90)</formula>
    </cfRule>
  </conditionalFormatting>
  <conditionalFormatting sqref="AG96:AG97 AJ96:AJ97">
    <cfRule type="expression" dxfId="10" priority="114">
      <formula>ISTEXT($C$96)</formula>
    </cfRule>
  </conditionalFormatting>
  <conditionalFormatting sqref="AG102:AG103 AJ102:AJ103">
    <cfRule type="expression" dxfId="9" priority="113">
      <formula>ISTEXT($C$102)</formula>
    </cfRule>
  </conditionalFormatting>
  <conditionalFormatting sqref="AG108:AG109 AJ108:AJ109 AG114:AG115 AJ114:AJ115 AG120:AG121 AJ120:AJ121">
    <cfRule type="expression" dxfId="8" priority="110">
      <formula>ISTEXT($C$120)</formula>
    </cfRule>
  </conditionalFormatting>
  <conditionalFormatting sqref="AG108:AG109 AJ108:AJ109 AG114:AG115 AJ114:AJ115">
    <cfRule type="expression" dxfId="7" priority="111">
      <formula>ISTEXT($C$114)</formula>
    </cfRule>
  </conditionalFormatting>
  <conditionalFormatting sqref="AG108:AG109 AJ108:AJ109">
    <cfRule type="expression" dxfId="6" priority="112">
      <formula>ISTEXT($C$108)</formula>
    </cfRule>
  </conditionalFormatting>
  <conditionalFormatting sqref="AG126:AG127 AJ126:AJ127">
    <cfRule type="expression" dxfId="5" priority="109">
      <formula>ISTEXT($C$126)</formula>
    </cfRule>
  </conditionalFormatting>
  <conditionalFormatting sqref="AG132:AG133 AJ132:AJ133">
    <cfRule type="expression" dxfId="4" priority="108">
      <formula>ISTEXT($C$132)</formula>
    </cfRule>
  </conditionalFormatting>
  <conditionalFormatting sqref="AG138:AG139 AJ138:AJ139">
    <cfRule type="expression" dxfId="3" priority="107">
      <formula>ISTEXT($C$138)</formula>
    </cfRule>
  </conditionalFormatting>
  <conditionalFormatting sqref="AM15 C22:AD22">
    <cfRule type="containsText" dxfId="2" priority="478" operator="containsText" text="日">
      <formula>NOT(ISERROR(SEARCH("日",C15)))</formula>
    </cfRule>
    <cfRule type="containsText" dxfId="1" priority="479" operator="containsText" text="土">
      <formula>NOT(ISERROR(SEARCH("土",C15)))</formula>
    </cfRule>
  </conditionalFormatting>
  <dataValidations count="7">
    <dataValidation type="list" allowBlank="1" showInputMessage="1" showErrorMessage="1" sqref="D3">
      <formula1>$J$150:$J$158</formula1>
    </dataValidation>
    <dataValidation type="list" allowBlank="1" showInputMessage="1" showErrorMessage="1" sqref="C132:AD132 C78:AD78 C36:AD36 C30:AD30 C54:AD54 C48:AD48 C60:AD60 C66:AD66 C72:AD72 C42:AD42 C138:AD138 C84:AD84 C90:AD90 C96:AD96 C102:AD102 C108:AD108 C114:AD114 C120:AD120 C126:AD126 C24:AD24">
      <formula1>$C$149:$C$154</formula1>
    </dataValidation>
    <dataValidation type="list" allowBlank="1" showInputMessage="1" showErrorMessage="1" sqref="C133:AD133 C139:AD139 C37:AD37 C31:AD31 C55:AD55 C49:AD49 C61:AD61 C67:AD67 C73:AD73 C79:AD79 C43:AD43 C85:AD85 C91:AD91 C97:AD97 C103:AD103 C109:AD109 C115:AD115 C121:AD121 C127:AD127 C25:AD25">
      <formula1>$D$149:$D$154</formula1>
    </dataValidation>
    <dataValidation type="list" allowBlank="1" showInputMessage="1" showErrorMessage="1" sqref="AE4:AJ5">
      <formula1>"月単位,完全週休２日"</formula1>
    </dataValidation>
    <dataValidation type="list" allowBlank="1" showInputMessage="1" showErrorMessage="1" sqref="AG24:AG25 AG30:AG31 AG36:AG37 AG42:AG43 AG48:AG49 AG54:AG55 AG60:AG61 AG66:AG67 AG72:AG73 AG78:AG79 AG84:AG85 AG90:AG91 AG96:AG97 AG102:AG103 AG108:AG109 AG114:AG115 AG120:AG121 AG126:AG127 AG132:AG133 AG138:AG139 AE11:AG16">
      <formula1>$F$152:$F$153</formula1>
    </dataValidation>
    <dataValidation type="list" allowBlank="1" showInputMessage="1" showErrorMessage="1" sqref="AJ24:AJ25 AJ30:AJ31 AJ36:AJ37 AJ42:AJ43 AJ48:AJ49 AJ54:AJ55 AJ60:AJ61 AJ66:AJ67 AJ72:AJ73 AJ78:AJ79 AJ84:AJ85 AJ90:AJ91 AJ96:AJ97 AJ102:AJ103 AJ108:AJ109 AJ114:AJ115 AJ120:AJ121 AJ126:AJ127 AJ132:AJ133 AJ138:AJ139 AH11:AJ16">
      <formula1>$F$150:$F$151</formula1>
    </dataValidation>
    <dataValidation type="list" allowBlank="1" showInputMessage="1" showErrorMessage="1" sqref="AE6:AJ7">
      <formula1>"月単位,通期"</formula1>
    </dataValidation>
  </dataValidations>
  <pageMargins left="0.70866141732283472" right="0.31496062992125984" top="0.55118110236220474" bottom="0.35433070866141736" header="0.31496062992125984" footer="0"/>
  <pageSetup paperSize="9" scale="37" fitToHeight="0" orientation="portrait" r:id="rId1"/>
  <rowBreaks count="4" manualBreakCount="4">
    <brk id="61" max="35" man="1"/>
    <brk id="67" max="35" man="1"/>
    <brk id="109" max="35" man="1"/>
    <brk id="151" max="16383" man="1"/>
  </rowBreaks>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110</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116</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A82A-2A5F-4BA9-B846-DF0975F01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様式（現場閉所）</vt:lpstr>
      <vt:lpstr>DAY</vt:lpstr>
      <vt:lpstr>HOL（2028年まで）</vt:lpstr>
      <vt:lpstr>DAY!Print_Area</vt:lpstr>
      <vt:lpstr>作成例!Print_Area</vt:lpstr>
      <vt:lpstr>'様式（現場閉所）'!Print_Area</vt:lpstr>
      <vt:lpstr>'様式（現場閉所）２'!Print_Area</vt:lpstr>
      <vt:lpstr>'様式（現場閉所）'!Print_Titles</vt:lpstr>
      <vt:lpstr>'様式（現場閉所）２'!Print_Titles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勇次 日浦</cp:lastModifiedBy>
  <cp:lastPrinted>2025-05-23T02:17:35Z</cp:lastPrinted>
  <dcterms:created xsi:type="dcterms:W3CDTF">2019-01-30T02:30:37Z</dcterms:created>
  <dcterms:modified xsi:type="dcterms:W3CDTF">2025-06-17T09:18:41Z</dcterms:modified>
</cp:coreProperties>
</file>